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hector_chocobar_corfo_cl/Documents/Escritorio/Convocatoria Consorcios 2025/2025 Consorcios HACHG/"/>
    </mc:Choice>
  </mc:AlternateContent>
  <xr:revisionPtr revIDLastSave="11" documentId="8_{5B9B54B9-34C2-480E-B4E9-4FE6A816F07E}" xr6:coauthVersionLast="47" xr6:coauthVersionMax="47" xr10:uidLastSave="{10FEECD4-1139-417F-AD41-9954B574171B}"/>
  <bookViews>
    <workbookView xWindow="-4305" yWindow="-16320" windowWidth="29040" windowHeight="15720" xr2:uid="{00000000-000D-0000-FFFF-FFFF00000000}"/>
  </bookViews>
  <sheets>
    <sheet name="CONSORCIOS TECNOLÓGICOS 2025" sheetId="6" r:id="rId1"/>
    <sheet name="Lista" sheetId="8" state="hidden" r:id="rId2"/>
  </sheets>
  <definedNames>
    <definedName name="_xlnm.Print_Area" localSheetId="0">'CONSORCIOS TECNOLÓGICOS 2025'!$A$1:$I$41</definedName>
    <definedName name="OPCIONES">Lista!$A$2:$A$4</definedName>
    <definedName name="SI">Lista!$B$2:$B$4</definedName>
    <definedName name="SI_NO">Lista!$B$2:$B$3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H18" i="6"/>
  <c r="E34" i="6" l="1"/>
  <c r="G34" i="6" s="1"/>
  <c r="E40" i="6"/>
  <c r="G40" i="6" s="1"/>
  <c r="E38" i="6"/>
  <c r="E36" i="6"/>
  <c r="G36" i="6" s="1"/>
  <c r="G29" i="6"/>
  <c r="H19" i="6"/>
  <c r="E30" i="6"/>
  <c r="G30" i="6" s="1"/>
  <c r="H22" i="6"/>
  <c r="H21" i="6"/>
  <c r="H20" i="6" l="1"/>
  <c r="H23" i="6"/>
  <c r="G38" i="6" l="1"/>
  <c r="H25" i="6"/>
  <c r="E32" i="6"/>
  <c r="G32" i="6" s="1"/>
</calcChain>
</file>

<file path=xl/sharedStrings.xml><?xml version="1.0" encoding="utf-8"?>
<sst xmlns="http://schemas.openxmlformats.org/spreadsheetml/2006/main" count="56" uniqueCount="45">
  <si>
    <t>INDICAR SI/NO</t>
  </si>
  <si>
    <t>CONCLUSIÓN</t>
  </si>
  <si>
    <t>Que el respectivo consorcio, corresponda a algún(os) (de los) Sector(es) productivo(s) y/o económico(s) específico(s) y, además, aborde la(s) brechas(s) y/o desafío(s), individualizados en el aviso mediante el cual se comunique la respectiva apertura o llamado del presente instrumento de financiamiento.</t>
  </si>
  <si>
    <t xml:space="preserve">PRESUPUESTO ($) </t>
  </si>
  <si>
    <t>Aporte CORFO</t>
  </si>
  <si>
    <t xml:space="preserve">No supera los $1.500.000.000 solicitado a CORFO </t>
  </si>
  <si>
    <t>% Aporte CORFO respecto del presupuesto total</t>
  </si>
  <si>
    <t xml:space="preserve">Aporte Total de los Participantes </t>
  </si>
  <si>
    <t>Aporte CORFO Recursos Humanos Pre Existentes</t>
  </si>
  <si>
    <t>% Aporte CORFO Recurso Humanos Pre Existentes</t>
  </si>
  <si>
    <t>Verificación % (sólo se podrá destinar como máximo del subsidio hasta un 40,0000% al personal pre existente, de acuerdo al Subnumeral 7.1 Actividades y gastos generales del proyecto de las bases técnicas)</t>
  </si>
  <si>
    <t>Aporte CORFO Cuenta Inversiones</t>
  </si>
  <si>
    <t>% Aporte CORFO Inversiones</t>
  </si>
  <si>
    <t>Verificación % (no puede superar el 30,0000% del subsidio solicitado, de acuerdo al numeral 11. Aspectos presupuestarios de las bases técnicas)</t>
  </si>
  <si>
    <t>Solicitado a CORFO en la cuenta Gastos de Administración</t>
  </si>
  <si>
    <t>Verificación % (se podrá destinar como máximo hasta un 15,0000% del subsidio a este tipo de gastos, de acuerdo al numeral 11. Aspectos Presupuestarios de las Bases Técnicas)</t>
  </si>
  <si>
    <t>OPCIONES</t>
  </si>
  <si>
    <t>SI_NO</t>
  </si>
  <si>
    <t>SI</t>
  </si>
  <si>
    <t>NO</t>
  </si>
  <si>
    <t>NO APLICA</t>
  </si>
  <si>
    <t>CONSORCIOS TECNOLÓGICOS 2025</t>
  </si>
  <si>
    <t>ADMISIBILIDAD                                                                                                                                                                            CONVOCATORIA CONSORCIOS TECNOLÓGICOS 2025</t>
  </si>
  <si>
    <t>Título Consorcio</t>
  </si>
  <si>
    <t>Nombre Convocatoria</t>
  </si>
  <si>
    <t>REQUSITOS DE ADMISIBILIDAD DEL CONSORCIO</t>
  </si>
  <si>
    <t>COMPLETAR  SÓLO LOS CASILLEROS EN VERDE. LAS CONCLUSIONES (EN GRIS) SE COMPLETARÁN AUTOMÁTICAMENTE</t>
  </si>
  <si>
    <t>ADMISIBILIDAD DEL CONSORCIO</t>
  </si>
  <si>
    <t>Costo Total Consorcio Tecnológico</t>
  </si>
  <si>
    <t xml:space="preserve">INGRESAR LOS MISMOS MONTOS DECLARADOS EN EL  FORMULARIO DE POSTULACIÓN A LAS CASILLAS EN VERDE.
SE AUTOCOMPLETARAN LAS CASILLAS EN GRIS.                 
REVISE  MANUALMENTE LOS RESULTADOS DEL PRESUPUESTO, YA QUE SÓLO SE MUESTRA HASTA EL 4TO DECIMAL. </t>
  </si>
  <si>
    <t>Verificación % (no puede superar el 30,0000% del costo total del Consorcio)</t>
  </si>
  <si>
    <t>Verificación % (debe ser igual o superior al 70,0000% del costo total del Consorcio)</t>
  </si>
  <si>
    <t>Verificación % (deben aportar pecuniariamente con al menos 30,0000% del costo total del Consorcio)</t>
  </si>
  <si>
    <t xml:space="preserve">IMPORTANTE:  EL NO CUMPLIMIENTO DE ALGUNA DE LAS CONDICIONES ANTERIORMENTE SEÑALADAS, TRAE COMO CONSECUENCIA LA DECLARACIÓN INMEDIATA DEL CONSORCIO COMO "NO ADMISIBLE", POR LO TANTO, NO CONTINÚA CON EL PROCESO DE EVALUACIÓN. </t>
  </si>
  <si>
    <t>% Aporte Participantes</t>
  </si>
  <si>
    <t xml:space="preserve">Aporte mínimo Pecuniario de los Participantes </t>
  </si>
  <si>
    <t>% de Aporte mínimo Pecuniario de los Participantes</t>
  </si>
  <si>
    <t>% Aporte Gasto Administración solicitado a CORFO</t>
  </si>
  <si>
    <t>Que el Consorcio sea presentado utilizando el formulario de postulación y las planillas y documentos anexos al mismo, disponibles en el sistema de postulación de proyectos en línea. En caso de que las planillas y/o anexos al mismo no contengan toda la información, se entenderá que no se cumple con este requisito.</t>
  </si>
  <si>
    <t>La coherencia entre los objetivos del Consorcio y los objetivos del presente instrumento.</t>
  </si>
  <si>
    <t>Que se acompañen en la postulación los antecedentes necesarios para acreditar el cumplimiento de las características del Beneficiario señaladas en el numeral 4.1 de las presentes Bases.</t>
  </si>
  <si>
    <t>Que cada asociado realice aportes, de acuerdo con lo establecido en el numeral 4.3 de las presentes Bases.</t>
  </si>
  <si>
    <t>Cumplimiento de los requisitos de plazo de ejecución del Consorcio establecidos en el numeral 5 de las presentes Bases y, en su caso, de aquellos que se informen en el respectivo aviso mediante el cual se comunique la respectiva apertura o llamado del presente instrumento de financiamiento.</t>
  </si>
  <si>
    <t>Cumplimiento de los requisitos de cofinanciamiento, de acuerdo con los montos y porcentajes, mínimos y máximos, señalados en los numerales 6.1 y 6.3 de las presentes Bases, y en su caso, de aquellos definidos e informados en el respectivo aviso mediante el cual se comunique la respectiva apertura o llamado del presente instrumento de financiamiento.</t>
  </si>
  <si>
    <t>Para el caso que el instrumento se focalice geográficamente, que el Consorcio tenga ámbito de aplicación o ejecución en el territorio establecido para la respectiva apertura o llamado e indicado en el respectivo aviso.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</si>
</sst>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0%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5">
    <xf numFmtId="0" fontId="0" fillId="0" borderId="0" xfId="0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6" borderId="38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5" fillId="0" borderId="0" xfId="0" applyFont="1"/>
    <xf numFmtId="0" fontId="6" fillId="7" borderId="3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67" fontId="9" fillId="9" borderId="8" xfId="1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166" fontId="7" fillId="6" borderId="3" xfId="2" applyNumberFormat="1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7" fillId="6" borderId="18" xfId="2" applyNumberFormat="1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42" fontId="7" fillId="4" borderId="2" xfId="3" applyFont="1" applyFill="1" applyBorder="1" applyAlignment="1" applyProtection="1">
      <alignment horizontal="center" vertical="center"/>
    </xf>
    <xf numFmtId="165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9" fontId="5" fillId="0" borderId="0" xfId="2" applyFont="1" applyAlignment="1" applyProtection="1">
      <alignment horizontal="center"/>
    </xf>
    <xf numFmtId="0" fontId="10" fillId="5" borderId="0" xfId="0" applyFont="1" applyFill="1" applyAlignment="1">
      <alignment horizontal="left" vertical="center" wrapText="1"/>
    </xf>
    <xf numFmtId="0" fontId="5" fillId="5" borderId="0" xfId="0" applyFont="1" applyFill="1"/>
    <xf numFmtId="0" fontId="3" fillId="2" borderId="0" xfId="0" applyFont="1" applyFill="1" applyAlignment="1" applyProtection="1">
      <alignment horizontal="center" vertical="center" wrapText="1"/>
      <protection locked="0"/>
    </xf>
    <xf numFmtId="9" fontId="7" fillId="0" borderId="11" xfId="2" applyFont="1" applyBorder="1" applyAlignment="1" applyProtection="1">
      <alignment horizontal="left" vertical="center" wrapText="1"/>
    </xf>
    <xf numFmtId="9" fontId="7" fillId="0" borderId="1" xfId="2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7" fillId="5" borderId="11" xfId="2" applyFont="1" applyFill="1" applyBorder="1" applyAlignment="1" applyProtection="1">
      <alignment horizontal="left" vertical="center" wrapText="1"/>
    </xf>
    <xf numFmtId="9" fontId="7" fillId="5" borderId="1" xfId="2" applyFont="1" applyFill="1" applyBorder="1" applyAlignment="1" applyProtection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7" borderId="3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8" fillId="8" borderId="30" xfId="0" applyFont="1" applyFill="1" applyBorder="1" applyAlignment="1" applyProtection="1">
      <alignment horizontal="left" vertical="top" wrapText="1"/>
      <protection locked="0"/>
    </xf>
    <xf numFmtId="0" fontId="8" fillId="8" borderId="31" xfId="0" applyFont="1" applyFill="1" applyBorder="1" applyAlignment="1" applyProtection="1">
      <alignment horizontal="left" vertical="top" wrapText="1"/>
      <protection locked="0"/>
    </xf>
    <xf numFmtId="0" fontId="3" fillId="8" borderId="33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7" borderId="37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9" fontId="7" fillId="0" borderId="17" xfId="2" applyFont="1" applyBorder="1" applyAlignment="1" applyProtection="1">
      <alignment horizontal="left" vertical="center" wrapText="1"/>
    </xf>
    <xf numFmtId="9" fontId="7" fillId="0" borderId="18" xfId="2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9" fontId="7" fillId="3" borderId="11" xfId="2" applyFont="1" applyFill="1" applyBorder="1" applyAlignment="1" applyProtection="1">
      <alignment horizontal="left" vertical="center" wrapText="1"/>
    </xf>
    <xf numFmtId="9" fontId="7" fillId="3" borderId="1" xfId="2" applyFont="1" applyFill="1" applyBorder="1" applyAlignment="1" applyProtection="1">
      <alignment horizontal="left" vertical="center" wrapText="1"/>
    </xf>
    <xf numFmtId="9" fontId="7" fillId="0" borderId="7" xfId="2" applyFont="1" applyBorder="1" applyAlignment="1" applyProtection="1">
      <alignment horizontal="left" vertical="center" wrapText="1"/>
    </xf>
    <xf numFmtId="9" fontId="7" fillId="0" borderId="8" xfId="2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7" fillId="0" borderId="27" xfId="2" applyFont="1" applyBorder="1" applyAlignment="1" applyProtection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9" fontId="7" fillId="0" borderId="3" xfId="2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9" fontId="7" fillId="0" borderId="15" xfId="2" applyFont="1" applyBorder="1" applyAlignment="1" applyProtection="1">
      <alignment horizontal="left" vertical="center" wrapText="1"/>
    </xf>
    <xf numFmtId="9" fontId="7" fillId="0" borderId="2" xfId="2" applyFont="1" applyBorder="1" applyAlignment="1" applyProtection="1">
      <alignment horizontal="left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9" fontId="7" fillId="0" borderId="34" xfId="2" applyFont="1" applyBorder="1" applyAlignment="1" applyProtection="1">
      <alignment horizontal="left" vertical="center" wrapText="1"/>
    </xf>
    <xf numFmtId="9" fontId="7" fillId="0" borderId="35" xfId="2" applyFont="1" applyBorder="1" applyAlignment="1" applyProtection="1">
      <alignment horizontal="left" vertical="center" wrapText="1"/>
    </xf>
    <xf numFmtId="9" fontId="7" fillId="0" borderId="36" xfId="2" applyFont="1" applyBorder="1" applyAlignment="1" applyProtection="1">
      <alignment horizontal="left" vertical="center" wrapText="1"/>
    </xf>
    <xf numFmtId="9" fontId="7" fillId="0" borderId="13" xfId="2" applyFont="1" applyBorder="1" applyAlignment="1" applyProtection="1">
      <alignment horizontal="left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2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1030788</xdr:colOff>
      <xdr:row>0</xdr:row>
      <xdr:rowOff>76201</xdr:rowOff>
    </xdr:from>
    <xdr:to>
      <xdr:col>8</xdr:col>
      <xdr:colOff>0</xdr:colOff>
      <xdr:row>7</xdr:row>
      <xdr:rowOff>54838</xdr:rowOff>
    </xdr:to>
    <xdr:pic>
      <xdr:nvPicPr>
        <xdr:cNvPr id="8333" name="Imagen 8" descr="Descripción: LOGO_TRANS_2014-05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69"/>
        <a:stretch/>
      </xdr:blipFill>
      <xdr:spPr bwMode="auto">
        <a:xfrm>
          <a:off x="10255685" y="76201"/>
          <a:ext cx="1356986" cy="116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38408</xdr:colOff>
      <xdr:row>0</xdr:row>
      <xdr:rowOff>129970</xdr:rowOff>
    </xdr:from>
    <xdr:to>
      <xdr:col>2</xdr:col>
      <xdr:colOff>808973</xdr:colOff>
      <xdr:row>8</xdr:row>
      <xdr:rowOff>48457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9F9DEC7-E777-C179-6CC0-957F0B93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3" y="129970"/>
          <a:ext cx="2140600" cy="12102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I42"/>
  <sheetViews>
    <sheetView showGridLines="0" tabSelected="1" zoomScale="98" zoomScaleNormal="98" zoomScaleSheetLayoutView="100" workbookViewId="0">
      <selection activeCell="K40" sqref="K40"/>
    </sheetView>
  </sheetViews>
  <sheetFormatPr baseColWidth="10" defaultColWidth="11.42578125" defaultRowHeight="15" x14ac:dyDescent="0.25"/>
  <cols>
    <col min="1" max="1" width="2.28515625" customWidth="1"/>
    <col min="2" max="2" width="20.5703125" customWidth="1"/>
    <col min="3" max="3" width="15.7109375" customWidth="1"/>
    <col min="4" max="4" width="23.140625" customWidth="1"/>
    <col min="5" max="5" width="21.5703125" customWidth="1"/>
    <col min="6" max="6" width="35.5703125" customWidth="1"/>
    <col min="7" max="7" width="19.5703125" customWidth="1"/>
    <col min="8" max="8" width="35.85546875" customWidth="1"/>
    <col min="9" max="9" width="2.28515625" customWidth="1"/>
  </cols>
  <sheetData>
    <row r="6" spans="2:8" ht="8.25" customHeight="1" x14ac:dyDescent="0.25"/>
    <row r="7" spans="2:8" ht="8.25" customHeight="1" x14ac:dyDescent="0.25"/>
    <row r="8" spans="2:8" ht="8.25" customHeight="1" x14ac:dyDescent="0.25"/>
    <row r="9" spans="2:8" ht="18.600000000000001" customHeight="1" x14ac:dyDescent="0.25"/>
    <row r="10" spans="2:8" ht="28.15" customHeight="1" x14ac:dyDescent="0.25">
      <c r="B10" s="12"/>
      <c r="C10" s="12"/>
      <c r="D10" s="12"/>
      <c r="E10" s="12"/>
      <c r="F10" s="12"/>
      <c r="G10" s="12"/>
      <c r="H10" s="12"/>
    </row>
    <row r="11" spans="2:8" ht="44.45" customHeight="1" x14ac:dyDescent="0.25">
      <c r="B11" s="36" t="s">
        <v>22</v>
      </c>
      <c r="C11" s="36"/>
      <c r="D11" s="36"/>
      <c r="E11" s="36"/>
      <c r="F11" s="36"/>
      <c r="G11" s="36"/>
      <c r="H11" s="36"/>
    </row>
    <row r="12" spans="2:8" ht="11.25" customHeight="1" x14ac:dyDescent="0.25">
      <c r="B12" s="90"/>
      <c r="C12" s="90"/>
      <c r="D12" s="90"/>
      <c r="E12" s="90"/>
      <c r="F12" s="90"/>
      <c r="G12" s="90"/>
      <c r="H12" s="90"/>
    </row>
    <row r="13" spans="2:8" ht="53.25" customHeight="1" x14ac:dyDescent="0.25">
      <c r="B13" s="13" t="s">
        <v>24</v>
      </c>
      <c r="C13" s="57" t="s">
        <v>21</v>
      </c>
      <c r="D13" s="58"/>
      <c r="E13" s="58"/>
      <c r="F13" s="58"/>
      <c r="G13" s="58"/>
      <c r="H13" s="59"/>
    </row>
    <row r="14" spans="2:8" ht="36.75" customHeight="1" thickBot="1" x14ac:dyDescent="0.3">
      <c r="B14" s="11" t="s">
        <v>23</v>
      </c>
      <c r="C14" s="55"/>
      <c r="D14" s="55"/>
      <c r="E14" s="55"/>
      <c r="F14" s="55"/>
      <c r="G14" s="55"/>
      <c r="H14" s="56"/>
    </row>
    <row r="15" spans="2:8" ht="39.75" customHeight="1" x14ac:dyDescent="0.25">
      <c r="B15" s="60" t="s">
        <v>26</v>
      </c>
      <c r="C15" s="60"/>
      <c r="D15" s="60"/>
      <c r="E15" s="60"/>
      <c r="F15" s="60"/>
      <c r="G15" s="60"/>
      <c r="H15" s="60"/>
    </row>
    <row r="16" spans="2:8" ht="21.75" customHeight="1" thickBot="1" x14ac:dyDescent="0.3">
      <c r="B16" s="61" t="s">
        <v>27</v>
      </c>
      <c r="C16" s="61"/>
      <c r="D16" s="61"/>
      <c r="E16" s="61"/>
      <c r="F16" s="61"/>
      <c r="G16" s="61"/>
      <c r="H16" s="61"/>
    </row>
    <row r="17" spans="2:8" ht="15.75" thickBot="1" x14ac:dyDescent="0.3">
      <c r="B17" s="62" t="s">
        <v>25</v>
      </c>
      <c r="C17" s="63"/>
      <c r="D17" s="63"/>
      <c r="E17" s="63"/>
      <c r="F17" s="64"/>
      <c r="G17" s="5" t="s">
        <v>0</v>
      </c>
      <c r="H17" s="6" t="s">
        <v>1</v>
      </c>
    </row>
    <row r="18" spans="2:8" ht="72" customHeight="1" thickBot="1" x14ac:dyDescent="0.3">
      <c r="B18" s="14">
        <v>1</v>
      </c>
      <c r="C18" s="49" t="s">
        <v>38</v>
      </c>
      <c r="D18" s="50"/>
      <c r="E18" s="50"/>
      <c r="F18" s="51"/>
      <c r="G18" s="7" t="s">
        <v>18</v>
      </c>
      <c r="H18" s="9" t="str">
        <f>IF(G18&gt;0,IF(G18="SI","PERTINENTE",IF(G18="NO","NO PERTINENTE","NO APLICA"))," ")</f>
        <v>PERTINENTE</v>
      </c>
    </row>
    <row r="19" spans="2:8" ht="34.5" customHeight="1" thickBot="1" x14ac:dyDescent="0.3">
      <c r="B19" s="15">
        <v>2</v>
      </c>
      <c r="C19" s="43" t="s">
        <v>39</v>
      </c>
      <c r="D19" s="44"/>
      <c r="E19" s="44"/>
      <c r="F19" s="45"/>
      <c r="G19" s="8" t="s">
        <v>18</v>
      </c>
      <c r="H19" s="9" t="str">
        <f>IF(G19&gt;0,IF(G19="SI","PERTINENTE",IF(G19="NO","NO PERTINENTE","NO APLICA"))," ")</f>
        <v>PERTINENTE</v>
      </c>
    </row>
    <row r="20" spans="2:8" ht="63.75" customHeight="1" thickBot="1" x14ac:dyDescent="0.3">
      <c r="B20" s="14">
        <v>3</v>
      </c>
      <c r="C20" s="52" t="s">
        <v>2</v>
      </c>
      <c r="D20" s="53"/>
      <c r="E20" s="53"/>
      <c r="F20" s="54"/>
      <c r="G20" s="7" t="s">
        <v>18</v>
      </c>
      <c r="H20" s="10" t="str">
        <f t="shared" ref="H20:H22" si="0">IF(G20&gt;0,IF(G20="SI","PERTINENTE",IF(G20="NO","NO PERTINENTE","NO APLICA"))," ")</f>
        <v>PERTINENTE</v>
      </c>
    </row>
    <row r="21" spans="2:8" s="2" customFormat="1" ht="35.450000000000003" customHeight="1" thickBot="1" x14ac:dyDescent="0.3">
      <c r="B21" s="15">
        <v>4</v>
      </c>
      <c r="C21" s="43" t="s">
        <v>40</v>
      </c>
      <c r="D21" s="44"/>
      <c r="E21" s="44"/>
      <c r="F21" s="45"/>
      <c r="G21" s="8" t="s">
        <v>18</v>
      </c>
      <c r="H21" s="9" t="str">
        <f t="shared" si="0"/>
        <v>PERTINENTE</v>
      </c>
    </row>
    <row r="22" spans="2:8" s="2" customFormat="1" ht="65.25" customHeight="1" thickBot="1" x14ac:dyDescent="0.3">
      <c r="B22" s="14">
        <v>5</v>
      </c>
      <c r="C22" s="52" t="s">
        <v>43</v>
      </c>
      <c r="D22" s="53"/>
      <c r="E22" s="53"/>
      <c r="F22" s="54"/>
      <c r="G22" s="7" t="s">
        <v>18</v>
      </c>
      <c r="H22" s="10" t="str">
        <f t="shared" si="0"/>
        <v>PERTINENTE</v>
      </c>
    </row>
    <row r="23" spans="2:8" ht="53.45" customHeight="1" thickBot="1" x14ac:dyDescent="0.3">
      <c r="B23" s="15">
        <v>6</v>
      </c>
      <c r="C23" s="43" t="s">
        <v>42</v>
      </c>
      <c r="D23" s="44"/>
      <c r="E23" s="44"/>
      <c r="F23" s="45"/>
      <c r="G23" s="8" t="s">
        <v>18</v>
      </c>
      <c r="H23" s="9" t="str">
        <f>IF(G23&gt;0,IF(G23="SI","PERTINENTE",IF(G23="NO","NO PERTINENTE","NO APLICA"))," ")</f>
        <v>PERTINENTE</v>
      </c>
    </row>
    <row r="24" spans="2:8" ht="48" customHeight="1" thickBot="1" x14ac:dyDescent="0.3">
      <c r="B24" s="15">
        <v>7</v>
      </c>
      <c r="C24" s="43" t="s">
        <v>41</v>
      </c>
      <c r="D24" s="44"/>
      <c r="E24" s="44"/>
      <c r="F24" s="45"/>
      <c r="G24" s="8" t="s">
        <v>18</v>
      </c>
      <c r="H24" s="9" t="str">
        <f>IF(G24&gt;0,IF(G24="SI","PERTINENTE",IF(G24="NO","NO PERTINENTE","NO APLICA"))," ")</f>
        <v>PERTINENTE</v>
      </c>
    </row>
    <row r="25" spans="2:8" ht="42.75" customHeight="1" thickBot="1" x14ac:dyDescent="0.3">
      <c r="B25" s="15">
        <v>8</v>
      </c>
      <c r="C25" s="43" t="s">
        <v>44</v>
      </c>
      <c r="D25" s="44"/>
      <c r="E25" s="44"/>
      <c r="F25" s="45"/>
      <c r="G25" s="8" t="s">
        <v>18</v>
      </c>
      <c r="H25" s="9" t="str">
        <f>IF(G25&gt;0,IF(G25="SI","PERTINENTE",IF(G25="NO","NO PERTINENTE","PERTINENTE"))," ")</f>
        <v>PERTINENTE</v>
      </c>
    </row>
    <row r="26" spans="2:8" ht="24" customHeight="1" thickBot="1" x14ac:dyDescent="0.3">
      <c r="B26" s="3"/>
      <c r="G26" s="4"/>
      <c r="H26" s="4"/>
    </row>
    <row r="27" spans="2:8" s="12" customFormat="1" ht="30" customHeight="1" thickBot="1" x14ac:dyDescent="0.35">
      <c r="B27" s="46" t="s">
        <v>3</v>
      </c>
      <c r="C27" s="47"/>
      <c r="D27" s="47"/>
      <c r="E27" s="47"/>
      <c r="F27" s="47"/>
      <c r="G27" s="47"/>
      <c r="H27" s="48"/>
    </row>
    <row r="28" spans="2:8" s="12" customFormat="1" ht="39" customHeight="1" x14ac:dyDescent="0.25">
      <c r="B28" s="91" t="s">
        <v>28</v>
      </c>
      <c r="C28" s="92"/>
      <c r="D28" s="93"/>
      <c r="E28" s="16">
        <v>3000000000</v>
      </c>
      <c r="F28" s="76"/>
      <c r="G28" s="77"/>
      <c r="H28" s="68" t="s">
        <v>29</v>
      </c>
    </row>
    <row r="29" spans="2:8" s="12" customFormat="1" ht="48" customHeight="1" x14ac:dyDescent="0.25">
      <c r="B29" s="72" t="s">
        <v>4</v>
      </c>
      <c r="C29" s="73"/>
      <c r="D29" s="73"/>
      <c r="E29" s="17">
        <v>900000000</v>
      </c>
      <c r="F29" s="18" t="s">
        <v>5</v>
      </c>
      <c r="G29" s="19" t="str">
        <f>IF($E$29&gt;0,IF(E29&gt;1500000000,"NO PERTINENTE","PERTINENTE")," ")</f>
        <v>PERTINENTE</v>
      </c>
      <c r="H29" s="69"/>
    </row>
    <row r="30" spans="2:8" s="12" customFormat="1" ht="48" customHeight="1" thickBot="1" x14ac:dyDescent="0.3">
      <c r="B30" s="94" t="s">
        <v>6</v>
      </c>
      <c r="C30" s="80"/>
      <c r="D30" s="80"/>
      <c r="E30" s="20">
        <f>IF(E29&gt;F28,(E29/E28)," ")</f>
        <v>0.3</v>
      </c>
      <c r="F30" s="21" t="s">
        <v>30</v>
      </c>
      <c r="G30" s="22" t="str">
        <f>IF($E$29&gt;0,IF($E$30&gt;30%,"NO PERTINENTE","PERTINENTE")," ")</f>
        <v>PERTINENTE</v>
      </c>
      <c r="H30" s="69"/>
    </row>
    <row r="31" spans="2:8" s="12" customFormat="1" ht="48" customHeight="1" x14ac:dyDescent="0.25">
      <c r="B31" s="74" t="s">
        <v>7</v>
      </c>
      <c r="C31" s="75"/>
      <c r="D31" s="75"/>
      <c r="E31" s="23">
        <v>2100000000</v>
      </c>
      <c r="F31" s="82"/>
      <c r="G31" s="83"/>
      <c r="H31" s="70"/>
    </row>
    <row r="32" spans="2:8" s="12" customFormat="1" ht="72.75" customHeight="1" x14ac:dyDescent="0.25">
      <c r="B32" s="41" t="s">
        <v>34</v>
      </c>
      <c r="C32" s="42"/>
      <c r="D32" s="42"/>
      <c r="E32" s="24">
        <f>IF(E29&gt;0,E31/E28," ")</f>
        <v>0.7</v>
      </c>
      <c r="F32" s="25" t="s">
        <v>31</v>
      </c>
      <c r="G32" s="19" t="str">
        <f>IF($E$29&gt;0,IF($E$32&lt;70%,"NO PERTINENTE","PERTINENTE")," ")</f>
        <v>PERTINENTE</v>
      </c>
      <c r="H32" s="70"/>
    </row>
    <row r="33" spans="2:9" s="12" customFormat="1" ht="68.25" customHeight="1" x14ac:dyDescent="0.25">
      <c r="B33" s="37" t="s">
        <v>35</v>
      </c>
      <c r="C33" s="38"/>
      <c r="D33" s="38"/>
      <c r="E33" s="26">
        <v>900000000</v>
      </c>
      <c r="F33" s="39"/>
      <c r="G33" s="40"/>
      <c r="H33" s="70"/>
    </row>
    <row r="34" spans="2:9" s="12" customFormat="1" ht="117.75" customHeight="1" thickBot="1" x14ac:dyDescent="0.3">
      <c r="B34" s="65" t="s">
        <v>36</v>
      </c>
      <c r="C34" s="66"/>
      <c r="D34" s="66"/>
      <c r="E34" s="27">
        <f>IF(E29&gt;0,E33/E28," ")</f>
        <v>0.3</v>
      </c>
      <c r="F34" s="28" t="s">
        <v>32</v>
      </c>
      <c r="G34" s="29" t="str">
        <f>IF($E$29&gt;0,IF($E$34&lt;30%,"NO PERTINENTE","PERTINENTE")," ")</f>
        <v>PERTINENTE</v>
      </c>
      <c r="H34" s="70"/>
    </row>
    <row r="35" spans="2:9" s="12" customFormat="1" ht="111" customHeight="1" x14ac:dyDescent="0.25">
      <c r="B35" s="78" t="s">
        <v>8</v>
      </c>
      <c r="C35" s="53"/>
      <c r="D35" s="79"/>
      <c r="E35" s="30">
        <v>360000000</v>
      </c>
      <c r="F35" s="88"/>
      <c r="G35" s="89"/>
      <c r="H35" s="70"/>
    </row>
    <row r="36" spans="2:9" s="12" customFormat="1" ht="103.5" customHeight="1" thickBot="1" x14ac:dyDescent="0.3">
      <c r="B36" s="80" t="s">
        <v>9</v>
      </c>
      <c r="C36" s="81"/>
      <c r="D36" s="81"/>
      <c r="E36" s="27">
        <f>IF(E29&gt;0,E35/E29," ")</f>
        <v>0.4</v>
      </c>
      <c r="F36" s="21" t="s">
        <v>10</v>
      </c>
      <c r="G36" s="22" t="str">
        <f>IF($E$29&gt;0,IF($E$36&gt;40%,"NO PERTINENTE","PERTINENTE")," ")</f>
        <v>PERTINENTE</v>
      </c>
      <c r="H36" s="70"/>
    </row>
    <row r="37" spans="2:9" s="12" customFormat="1" ht="87.75" customHeight="1" x14ac:dyDescent="0.25">
      <c r="B37" s="74" t="s">
        <v>11</v>
      </c>
      <c r="C37" s="75"/>
      <c r="D37" s="75"/>
      <c r="E37" s="23">
        <v>270000000</v>
      </c>
      <c r="F37" s="76"/>
      <c r="G37" s="77"/>
      <c r="H37" s="69"/>
    </row>
    <row r="38" spans="2:9" s="12" customFormat="1" ht="79.5" customHeight="1" thickBot="1" x14ac:dyDescent="0.3">
      <c r="B38" s="65" t="s">
        <v>12</v>
      </c>
      <c r="C38" s="66"/>
      <c r="D38" s="66"/>
      <c r="E38" s="27">
        <f>IF(E29&gt;0,E37/E29," ")</f>
        <v>0.3</v>
      </c>
      <c r="F38" s="28" t="s">
        <v>13</v>
      </c>
      <c r="G38" s="29" t="str">
        <f>IF($E$29&gt;0,IF($E$38&gt;30%,"NO PERTINENTE","PERTINENTE")," ")</f>
        <v>PERTINENTE</v>
      </c>
      <c r="H38" s="69"/>
    </row>
    <row r="39" spans="2:9" s="12" customFormat="1" ht="103.5" customHeight="1" x14ac:dyDescent="0.25">
      <c r="B39" s="84" t="s">
        <v>14</v>
      </c>
      <c r="C39" s="85"/>
      <c r="D39" s="85"/>
      <c r="E39" s="31">
        <v>135000000</v>
      </c>
      <c r="F39" s="86"/>
      <c r="G39" s="87"/>
      <c r="H39" s="69"/>
    </row>
    <row r="40" spans="2:9" s="12" customFormat="1" ht="87.75" customHeight="1" thickBot="1" x14ac:dyDescent="0.3">
      <c r="B40" s="65" t="s">
        <v>37</v>
      </c>
      <c r="C40" s="66"/>
      <c r="D40" s="66"/>
      <c r="E40" s="27">
        <f>IF(E29&gt;0,E39/(E29)," ")</f>
        <v>0.15</v>
      </c>
      <c r="F40" s="32" t="s">
        <v>15</v>
      </c>
      <c r="G40" s="29" t="str">
        <f>IF($E$29&gt;0,IF($E$40&gt;15%,"NO PERTINENTE","PERTINENTE")," ")</f>
        <v>PERTINENTE</v>
      </c>
      <c r="H40" s="71"/>
    </row>
    <row r="41" spans="2:9" s="12" customFormat="1" ht="12" customHeight="1" x14ac:dyDescent="0.25">
      <c r="B41" s="67" t="s">
        <v>33</v>
      </c>
      <c r="C41" s="67"/>
      <c r="D41" s="67"/>
      <c r="E41" s="67"/>
      <c r="F41" s="67"/>
      <c r="G41" s="67"/>
      <c r="H41" s="67"/>
      <c r="I41" s="33"/>
    </row>
    <row r="42" spans="2:9" s="12" customFormat="1" x14ac:dyDescent="0.25">
      <c r="B42" s="34"/>
      <c r="C42" s="34"/>
      <c r="D42" s="34"/>
      <c r="E42" s="34"/>
      <c r="F42" s="34"/>
      <c r="G42" s="34"/>
      <c r="H42" s="35"/>
    </row>
  </sheetData>
  <mergeCells count="37">
    <mergeCell ref="C22:F22"/>
    <mergeCell ref="B12:H12"/>
    <mergeCell ref="B34:D34"/>
    <mergeCell ref="B28:D28"/>
    <mergeCell ref="F28:G28"/>
    <mergeCell ref="B30:D30"/>
    <mergeCell ref="C24:F24"/>
    <mergeCell ref="B40:D40"/>
    <mergeCell ref="B41:H41"/>
    <mergeCell ref="H28:H40"/>
    <mergeCell ref="B29:D29"/>
    <mergeCell ref="B37:D37"/>
    <mergeCell ref="F37:G37"/>
    <mergeCell ref="B35:D35"/>
    <mergeCell ref="B36:D36"/>
    <mergeCell ref="B38:D38"/>
    <mergeCell ref="B31:D31"/>
    <mergeCell ref="F31:G31"/>
    <mergeCell ref="B39:D39"/>
    <mergeCell ref="F39:G39"/>
    <mergeCell ref="F35:G35"/>
    <mergeCell ref="B11:H11"/>
    <mergeCell ref="B33:D33"/>
    <mergeCell ref="F33:G33"/>
    <mergeCell ref="B32:D32"/>
    <mergeCell ref="C23:F23"/>
    <mergeCell ref="C25:F25"/>
    <mergeCell ref="B27:H27"/>
    <mergeCell ref="C18:F18"/>
    <mergeCell ref="C19:F19"/>
    <mergeCell ref="C20:F20"/>
    <mergeCell ref="C21:F21"/>
    <mergeCell ref="C14:H14"/>
    <mergeCell ref="C13:H13"/>
    <mergeCell ref="B15:H15"/>
    <mergeCell ref="B16:H16"/>
    <mergeCell ref="B17:F17"/>
  </mergeCells>
  <conditionalFormatting sqref="G26">
    <cfRule type="cellIs" dxfId="1" priority="1" stopIfTrue="1" operator="equal">
      <formula>"NO PERTINENTE"</formula>
    </cfRule>
  </conditionalFormatting>
  <conditionalFormatting sqref="H18:H26 G29:G30 G32 G34 G36 G38 G40">
    <cfRule type="cellIs" dxfId="0" priority="4" stopIfTrue="1" operator="equal">
      <formula>"NO PERTINENTE"</formula>
    </cfRule>
  </conditionalFormatting>
  <dataValidations count="2">
    <dataValidation operator="greaterThan" allowBlank="1" showInputMessage="1" showErrorMessage="1" error="INGRESAR PRESUPUESTO EN PESOS" sqref="E39 E37 E31 E33" xr:uid="{00000000-0002-0000-0000-000000000000}"/>
    <dataValidation type="list" allowBlank="1" showInputMessage="1" showErrorMessage="1" sqref="G18:G25" xr:uid="{00000000-0002-0000-0000-000001000000}">
      <formula1>SI_NO</formula1>
    </dataValidation>
  </dataValidations>
  <printOptions horizontalCentered="1" verticalCentered="1"/>
  <pageMargins left="0.23622047244094491" right="0.31496062992125984" top="0.35433070866141736" bottom="0.35433070866141736" header="0.31496062992125984" footer="0.31496062992125984"/>
  <pageSetup scale="67" orientation="portrait" r:id="rId1"/>
  <ignoredErrors>
    <ignoredError sqref="H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B4"/>
    </sheetView>
  </sheetViews>
  <sheetFormatPr baseColWidth="10" defaultColWidth="11.42578125" defaultRowHeight="15" x14ac:dyDescent="0.25"/>
  <sheetData>
    <row r="1" spans="1:2" x14ac:dyDescent="0.25">
      <c r="A1" s="1" t="s">
        <v>16</v>
      </c>
      <c r="B1" s="1" t="s">
        <v>17</v>
      </c>
    </row>
    <row r="2" spans="1:2" x14ac:dyDescent="0.25">
      <c r="A2" t="s">
        <v>18</v>
      </c>
      <c r="B2" t="s">
        <v>18</v>
      </c>
    </row>
    <row r="3" spans="1:2" x14ac:dyDescent="0.25">
      <c r="A3" t="s">
        <v>19</v>
      </c>
      <c r="B3" t="s">
        <v>19</v>
      </c>
    </row>
    <row r="4" spans="1:2" x14ac:dyDescent="0.25">
      <c r="A4" t="s">
        <v>20</v>
      </c>
      <c r="B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477fbddbe6dd2d6a25b58e38de0e0bd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61d31f0efb8bda1b9e87d3e042e34c6c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0918E-B9FB-4FCA-8359-B41EB4764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6DD3D1-3DED-4CCE-A362-9A6B097285C9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customXml/itemProps3.xml><?xml version="1.0" encoding="utf-8"?>
<ds:datastoreItem xmlns:ds="http://schemas.openxmlformats.org/officeDocument/2006/customXml" ds:itemID="{2E1A324C-6DBE-4FA6-9DC1-FF5CC32E9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CONSORCIOS TECNOLÓGICOS 2025</vt:lpstr>
      <vt:lpstr>Lista</vt:lpstr>
      <vt:lpstr>'CONSORCIOS TECNOLÓGICOS 2025'!Área_de_impresión</vt:lpstr>
      <vt:lpstr>OPCIONES</vt:lpstr>
      <vt:lpstr>SI</vt:lpstr>
      <vt:lpstr>SI_NO</vt:lpstr>
    </vt:vector>
  </TitlesOfParts>
  <Manager/>
  <Company>Corporacion de Fomento de la Produccion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FELL MACKAY</dc:creator>
  <cp:keywords/>
  <dc:description/>
  <cp:lastModifiedBy>Hector Chocobar Guerra</cp:lastModifiedBy>
  <cp:revision/>
  <dcterms:created xsi:type="dcterms:W3CDTF">2011-05-31T16:18:26Z</dcterms:created>
  <dcterms:modified xsi:type="dcterms:W3CDTF">2025-03-13T15:31:04Z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