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Numeral 10, Artículo 14/"/>
    </mc:Choice>
  </mc:AlternateContent>
  <xr:revisionPtr revIDLastSave="1" documentId="8_{204EAA48-7D49-49D8-8DFC-A482E875825A}" xr6:coauthVersionLast="47" xr6:coauthVersionMax="47" xr10:uidLastSave="{FFDE9A59-E121-4913-83B8-F7A278B1E1C4}"/>
  <bookViews>
    <workbookView xWindow="-120" yWindow="-120" windowWidth="29040" windowHeight="15720" activeTab="2" xr2:uid="{57330130-A8C8-471E-98C6-FD56A9484FB2}"/>
  </bookViews>
  <sheets>
    <sheet name="CORFO" sheetId="1" r:id="rId1"/>
    <sheet name="Inversión y Financiamiento" sheetId="3" r:id="rId2"/>
    <sheet name="Desarrollo Productivo Sostenibl" sheetId="4" r:id="rId3"/>
  </sheets>
  <externalReferences>
    <externalReference r:id="rId4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E12" i="4"/>
  <c r="E11" i="4"/>
  <c r="E10" i="4"/>
  <c r="C13" i="4"/>
  <c r="C12" i="4"/>
  <c r="C11" i="4"/>
  <c r="C10" i="4"/>
  <c r="E13" i="3"/>
  <c r="E12" i="3"/>
  <c r="E11" i="3"/>
  <c r="E10" i="3"/>
  <c r="C13" i="3"/>
  <c r="C12" i="3"/>
  <c r="C11" i="3"/>
  <c r="C10" i="3"/>
  <c r="E13" i="1"/>
  <c r="E12" i="1"/>
  <c r="E11" i="1"/>
  <c r="E10" i="1"/>
  <c r="C13" i="1"/>
  <c r="C12" i="1"/>
  <c r="C11" i="1"/>
  <c r="C10" i="1"/>
  <c r="I15" i="4"/>
  <c r="I22" i="4" s="1"/>
  <c r="H15" i="4"/>
  <c r="H22" i="4" s="1"/>
  <c r="F15" i="4"/>
  <c r="F22" i="4" s="1"/>
  <c r="K15" i="3"/>
  <c r="K22" i="3" s="1"/>
  <c r="I15" i="3"/>
  <c r="I22" i="3" s="1"/>
  <c r="H15" i="3"/>
  <c r="H22" i="3" s="1"/>
  <c r="F15" i="3"/>
  <c r="F22" i="3" s="1"/>
  <c r="C15" i="4" l="1"/>
  <c r="C22" i="4" s="1"/>
  <c r="K15" i="4"/>
  <c r="K22" i="4" s="1"/>
  <c r="E15" i="4"/>
  <c r="E22" i="4" s="1"/>
  <c r="E15" i="3"/>
  <c r="E22" i="3" s="1"/>
  <c r="C15" i="3"/>
  <c r="J11" i="3" l="1"/>
  <c r="J10" i="3"/>
  <c r="G13" i="3"/>
  <c r="G12" i="3"/>
  <c r="G11" i="3"/>
  <c r="G10" i="3"/>
  <c r="J12" i="3"/>
  <c r="J13" i="3"/>
  <c r="G10" i="4"/>
  <c r="J13" i="4"/>
  <c r="G11" i="4"/>
  <c r="J12" i="4"/>
  <c r="J11" i="4"/>
  <c r="J10" i="4"/>
  <c r="G13" i="4"/>
  <c r="G12" i="4"/>
  <c r="C22" i="3"/>
  <c r="D12" i="4" l="1"/>
  <c r="D13" i="3"/>
  <c r="D13" i="4"/>
  <c r="D11" i="4"/>
  <c r="J15" i="4"/>
  <c r="D10" i="4"/>
  <c r="D12" i="3"/>
  <c r="J15" i="3"/>
  <c r="G15" i="3"/>
  <c r="D10" i="3"/>
  <c r="D11" i="3"/>
  <c r="G15" i="4"/>
  <c r="D15" i="4" l="1"/>
  <c r="D15" i="3"/>
  <c r="K15" i="1"/>
  <c r="K22" i="1" s="1"/>
  <c r="I15" i="1"/>
  <c r="I22" i="1" s="1"/>
  <c r="H15" i="1"/>
  <c r="H22" i="1" s="1"/>
  <c r="F15" i="1"/>
  <c r="F22" i="1" s="1"/>
  <c r="E15" i="1" l="1"/>
  <c r="E22" i="1" s="1"/>
  <c r="C15" i="1"/>
  <c r="J10" i="1" l="1"/>
  <c r="J11" i="1"/>
  <c r="J13" i="1"/>
  <c r="J12" i="1"/>
  <c r="G12" i="1"/>
  <c r="G13" i="1"/>
  <c r="G11" i="1"/>
  <c r="G10" i="1"/>
  <c r="C22" i="1"/>
  <c r="D11" i="1" l="1"/>
  <c r="D13" i="1"/>
  <c r="D12" i="1"/>
  <c r="D10" i="1"/>
  <c r="G15" i="1"/>
  <c r="D15" i="1"/>
  <c r="J15" i="1"/>
</calcChain>
</file>

<file path=xl/sharedStrings.xml><?xml version="1.0" encoding="utf-8"?>
<sst xmlns="http://schemas.openxmlformats.org/spreadsheetml/2006/main" count="105" uniqueCount="32">
  <si>
    <t>Ministerio de Economía, Fomento y Turismo</t>
  </si>
  <si>
    <t>Gastos en Personal, Subtítulo 21, por Género</t>
  </si>
  <si>
    <t>Miles de Pesos</t>
  </si>
  <si>
    <t>M$</t>
  </si>
  <si>
    <t>Servicio</t>
  </si>
  <si>
    <t>Calidad Jurídica y porcentaje</t>
  </si>
  <si>
    <t>N° de Personas, Género, Porcentajes y Remuneraciones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</si>
  <si>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</si>
  <si>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</si>
  <si>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</si>
  <si>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</si>
  <si>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</si>
  <si>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</si>
  <si>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</si>
  <si>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</si>
  <si>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</si>
  <si>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</si>
  <si>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</si>
  <si>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</si>
  <si>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Corporación de Fomento de la Producción</t>
  </si>
  <si>
    <t>Planta</t>
  </si>
  <si>
    <t>Contrata</t>
  </si>
  <si>
    <t>Codigo del Trabajo</t>
  </si>
  <si>
    <t>Honorarios</t>
  </si>
  <si>
    <t>Informe Semestral</t>
  </si>
  <si>
    <t>ANTIGÜEDAD PROMEDIO (AÑOS)</t>
  </si>
  <si>
    <t>ANTIGUEDAD MEDIA (AÑOS)</t>
  </si>
  <si>
    <t>CANTIDAD DE CONTRATOS</t>
  </si>
  <si>
    <t>DISTRIBUCION DE CONTRATOS</t>
  </si>
  <si>
    <t>Invesión y Financiamiento</t>
  </si>
  <si>
    <t>Inversión y Financiamiento</t>
  </si>
  <si>
    <t>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</si>
</sst>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horizontal="left" indent="1"/>
    </xf>
    <xf numFmtId="41" fontId="11" fillId="2" borderId="1" xfId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41" fontId="11" fillId="0" borderId="1" xfId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right" indent="4"/>
    </xf>
    <xf numFmtId="41" fontId="8" fillId="2" borderId="1" xfId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right" indent="4"/>
    </xf>
    <xf numFmtId="0" fontId="14" fillId="2" borderId="1" xfId="0" applyFont="1" applyFill="1" applyBorder="1" applyAlignment="1">
      <alignment horizontal="left" indent="1"/>
    </xf>
    <xf numFmtId="0" fontId="14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horizontal="left" indent="1"/>
    </xf>
    <xf numFmtId="9" fontId="11" fillId="2" borderId="1" xfId="2" applyFont="1" applyFill="1" applyBorder="1" applyAlignment="1">
      <alignment horizontal="center"/>
    </xf>
    <xf numFmtId="0" fontId="14" fillId="0" borderId="1" xfId="0" applyFont="1" applyBorder="1"/>
    <xf numFmtId="41" fontId="14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/>
    </xf>
    <xf numFmtId="41" fontId="11" fillId="4" borderId="1" xfId="1" applyFont="1" applyFill="1" applyBorder="1" applyAlignment="1">
      <alignment horizontal="center"/>
    </xf>
    <xf numFmtId="41" fontId="8" fillId="4" borderId="1" xfId="1" applyFont="1" applyFill="1" applyBorder="1" applyAlignment="1">
      <alignment horizontal="center"/>
    </xf>
    <xf numFmtId="41" fontId="14" fillId="4" borderId="1" xfId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3C0E5C97-447A-4A00-B9D3-D4DD5AAE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23DD72F7-33B0-4E26-8456-5D1562FF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94A86F7B-474A-4AB8-89FC-A185DA81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BCF9-BAE2-41BB-A3E9-9C35D575E063}">
  <sheetPr codeName="Hoja1">
    <tabColor rgb="FFFFFF99"/>
    <pageSetUpPr fitToPage="1"/>
  </sheetPr>
  <dimension ref="A1:N26"/>
  <sheetViews>
    <sheetView showGridLines="0" zoomScale="90" zoomScaleNormal="90" workbookViewId="0">
      <selection activeCell="J29" sqref="J29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19</v>
      </c>
      <c r="B10" s="17" t="s">
        <v>20</v>
      </c>
      <c r="C10" s="18">
        <f>+F10+I10</f>
        <v>88</v>
      </c>
      <c r="D10" s="19">
        <f>+G10+J10</f>
        <v>0.11282051282051282</v>
      </c>
      <c r="E10" s="18">
        <f>+H10+K10</f>
        <v>3138548</v>
      </c>
      <c r="F10" s="20">
        <v>37</v>
      </c>
      <c r="G10" s="21">
        <f>+F10/$C$15</f>
        <v>4.7435897435897434E-2</v>
      </c>
      <c r="H10" s="20">
        <v>1341639</v>
      </c>
      <c r="I10" s="18">
        <v>51</v>
      </c>
      <c r="J10" s="19">
        <f>+I10/$C$15</f>
        <v>6.5384615384615388E-2</v>
      </c>
      <c r="K10" s="18">
        <v>1796909</v>
      </c>
      <c r="L10" s="39">
        <v>21.15</v>
      </c>
      <c r="M10" s="39">
        <v>24</v>
      </c>
      <c r="N10" s="39">
        <v>1</v>
      </c>
    </row>
    <row r="11" spans="1:14" s="22" customFormat="1" ht="14.1" customHeight="1" x14ac:dyDescent="0.2">
      <c r="A11" s="16" t="s">
        <v>19</v>
      </c>
      <c r="B11" s="17" t="s">
        <v>21</v>
      </c>
      <c r="C11" s="18">
        <f t="shared" ref="C11:C13" si="0">+F11+I11</f>
        <v>2</v>
      </c>
      <c r="D11" s="19">
        <f t="shared" ref="D11:D13" si="1">+G11+J11</f>
        <v>2.5641025641025641E-3</v>
      </c>
      <c r="E11" s="18">
        <f t="shared" ref="E11:E13" si="2">+H11+K11</f>
        <v>31774</v>
      </c>
      <c r="F11" s="20">
        <v>2</v>
      </c>
      <c r="G11" s="21">
        <f t="shared" ref="G11:G13" si="3">+F11/$C$15</f>
        <v>2.5641025641025641E-3</v>
      </c>
      <c r="H11" s="20">
        <v>31774</v>
      </c>
      <c r="I11" s="18">
        <v>0</v>
      </c>
      <c r="J11" s="19">
        <f t="shared" ref="J11:J13" si="4">+I11/$C$15</f>
        <v>0</v>
      </c>
      <c r="K11" s="18">
        <v>0</v>
      </c>
      <c r="L11" s="39">
        <v>2.5499999999999998</v>
      </c>
      <c r="M11" s="39">
        <v>2.5499999999999998</v>
      </c>
      <c r="N11" s="39">
        <v>3.5</v>
      </c>
    </row>
    <row r="12" spans="1:14" s="22" customFormat="1" ht="14.1" customHeight="1" x14ac:dyDescent="0.2">
      <c r="A12" s="16" t="s">
        <v>19</v>
      </c>
      <c r="B12" s="17" t="s">
        <v>22</v>
      </c>
      <c r="C12" s="18">
        <f t="shared" si="0"/>
        <v>675</v>
      </c>
      <c r="D12" s="19">
        <f t="shared" si="1"/>
        <v>0.86538461538461542</v>
      </c>
      <c r="E12" s="18">
        <f t="shared" si="2"/>
        <v>14410606</v>
      </c>
      <c r="F12" s="20">
        <v>382</v>
      </c>
      <c r="G12" s="21">
        <f t="shared" si="3"/>
        <v>0.48974358974358972</v>
      </c>
      <c r="H12" s="20">
        <v>8038992</v>
      </c>
      <c r="I12" s="18">
        <v>293</v>
      </c>
      <c r="J12" s="19">
        <f t="shared" si="4"/>
        <v>0.37564102564102564</v>
      </c>
      <c r="K12" s="18">
        <v>6371614</v>
      </c>
      <c r="L12" s="39">
        <v>10.57</v>
      </c>
      <c r="M12" s="39">
        <v>26.25</v>
      </c>
      <c r="N12" s="39">
        <v>1</v>
      </c>
    </row>
    <row r="13" spans="1:14" s="23" customFormat="1" x14ac:dyDescent="0.2">
      <c r="A13" s="16" t="s">
        <v>19</v>
      </c>
      <c r="B13" s="17" t="s">
        <v>23</v>
      </c>
      <c r="C13" s="18">
        <f t="shared" si="0"/>
        <v>15</v>
      </c>
      <c r="D13" s="19">
        <f t="shared" si="1"/>
        <v>1.9230769230769232E-2</v>
      </c>
      <c r="E13" s="18">
        <f t="shared" si="2"/>
        <v>80777</v>
      </c>
      <c r="F13" s="20">
        <v>7</v>
      </c>
      <c r="G13" s="21">
        <f t="shared" si="3"/>
        <v>8.9743589743589737E-3</v>
      </c>
      <c r="H13" s="20">
        <v>48682</v>
      </c>
      <c r="I13" s="18">
        <v>8</v>
      </c>
      <c r="J13" s="19">
        <f t="shared" si="4"/>
        <v>1.0256410256410256E-2</v>
      </c>
      <c r="K13" s="18">
        <v>32095</v>
      </c>
      <c r="L13" s="39">
        <v>1.6</v>
      </c>
      <c r="M13" s="39">
        <v>1.35</v>
      </c>
      <c r="N13" s="39">
        <v>2.75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780</v>
      </c>
      <c r="D15" s="26">
        <f t="shared" si="5"/>
        <v>1</v>
      </c>
      <c r="E15" s="25">
        <f t="shared" si="5"/>
        <v>17661705</v>
      </c>
      <c r="F15" s="27">
        <f t="shared" si="5"/>
        <v>428</v>
      </c>
      <c r="G15" s="28">
        <f t="shared" si="5"/>
        <v>0.54871794871794866</v>
      </c>
      <c r="H15" s="27">
        <f t="shared" si="5"/>
        <v>9461087</v>
      </c>
      <c r="I15" s="25">
        <f t="shared" si="5"/>
        <v>352</v>
      </c>
      <c r="J15" s="26">
        <f t="shared" si="5"/>
        <v>0.45128205128205129</v>
      </c>
      <c r="K15" s="25">
        <f t="shared" si="5"/>
        <v>8200618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780</v>
      </c>
      <c r="D22" s="36"/>
      <c r="E22" s="36">
        <f>+E15</f>
        <v>17661705</v>
      </c>
      <c r="F22" s="36">
        <f>+F15</f>
        <v>428</v>
      </c>
      <c r="G22" s="37"/>
      <c r="H22" s="36">
        <f>+H15</f>
        <v>9461087</v>
      </c>
      <c r="I22" s="36">
        <f>+I15</f>
        <v>352</v>
      </c>
      <c r="J22" s="36"/>
      <c r="K22" s="36">
        <f>+K15</f>
        <v>8200618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L7:N8"/>
    <mergeCell ref="A3:N3"/>
    <mergeCell ref="A1:K1"/>
    <mergeCell ref="A7:A9"/>
    <mergeCell ref="B7:E7"/>
    <mergeCell ref="F7:K7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7229-C22A-47A8-AFC4-37C6E061BA9C}">
  <sheetPr codeName="Hoja2">
    <tabColor rgb="FFFFFF99"/>
    <pageSetUpPr fitToPage="1"/>
  </sheetPr>
  <dimension ref="A1:N26"/>
  <sheetViews>
    <sheetView showGridLines="0" zoomScale="90" zoomScaleNormal="90" workbookViewId="0">
      <selection activeCell="F25" sqref="F25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30</v>
      </c>
      <c r="B10" s="17" t="s">
        <v>20</v>
      </c>
      <c r="C10" s="18">
        <f>+F10+I10</f>
        <v>0</v>
      </c>
      <c r="D10" s="19">
        <f>+G10+J10</f>
        <v>0</v>
      </c>
      <c r="E10" s="18">
        <f>+H10+K10</f>
        <v>0</v>
      </c>
      <c r="F10" s="20">
        <v>0</v>
      </c>
      <c r="G10" s="21">
        <f>+F10/$C$15</f>
        <v>0</v>
      </c>
      <c r="H10" s="20">
        <v>0</v>
      </c>
      <c r="I10" s="18">
        <v>0</v>
      </c>
      <c r="J10" s="19">
        <f>+I10/$C$15</f>
        <v>0</v>
      </c>
      <c r="K10" s="18">
        <v>0</v>
      </c>
      <c r="L10" s="39">
        <v>0</v>
      </c>
      <c r="M10" s="39">
        <v>0</v>
      </c>
      <c r="N10" s="39">
        <v>0</v>
      </c>
    </row>
    <row r="11" spans="1:14" s="22" customFormat="1" ht="14.1" customHeight="1" x14ac:dyDescent="0.2">
      <c r="A11" s="16" t="s">
        <v>30</v>
      </c>
      <c r="B11" s="17" t="s">
        <v>21</v>
      </c>
      <c r="C11" s="18">
        <f t="shared" ref="C11:C13" si="0">+F11+I11</f>
        <v>0</v>
      </c>
      <c r="D11" s="19">
        <f t="shared" ref="D11:D13" si="1">+G11+J11</f>
        <v>0</v>
      </c>
      <c r="E11" s="18">
        <f t="shared" ref="E11:E13" si="2">+H11+K11</f>
        <v>0</v>
      </c>
      <c r="F11" s="20">
        <v>0</v>
      </c>
      <c r="G11" s="21">
        <f t="shared" ref="G11:G13" si="3">+F11/$C$15</f>
        <v>0</v>
      </c>
      <c r="H11" s="20">
        <v>0</v>
      </c>
      <c r="I11" s="18">
        <v>0</v>
      </c>
      <c r="J11" s="19">
        <f t="shared" ref="J11:J13" si="4">+I11/$C$15</f>
        <v>0</v>
      </c>
      <c r="K11" s="18">
        <v>0</v>
      </c>
      <c r="L11" s="39">
        <v>0</v>
      </c>
      <c r="M11" s="39">
        <v>0</v>
      </c>
      <c r="N11" s="39">
        <v>0</v>
      </c>
    </row>
    <row r="12" spans="1:14" s="22" customFormat="1" ht="14.1" customHeight="1" x14ac:dyDescent="0.2">
      <c r="A12" s="16" t="s">
        <v>30</v>
      </c>
      <c r="B12" s="17" t="s">
        <v>22</v>
      </c>
      <c r="C12" s="18">
        <f t="shared" si="0"/>
        <v>40</v>
      </c>
      <c r="D12" s="19">
        <f t="shared" si="1"/>
        <v>0.95238095238095244</v>
      </c>
      <c r="E12" s="18">
        <f t="shared" si="2"/>
        <v>913604</v>
      </c>
      <c r="F12" s="20">
        <v>23</v>
      </c>
      <c r="G12" s="21">
        <f t="shared" si="3"/>
        <v>0.54761904761904767</v>
      </c>
      <c r="H12" s="20">
        <v>495263</v>
      </c>
      <c r="I12" s="18">
        <v>17</v>
      </c>
      <c r="J12" s="19">
        <f t="shared" si="4"/>
        <v>0.40476190476190477</v>
      </c>
      <c r="K12" s="18">
        <v>418341</v>
      </c>
      <c r="L12" s="39">
        <v>8.52</v>
      </c>
      <c r="M12" s="39">
        <v>9.6999999999999993</v>
      </c>
      <c r="N12" s="39">
        <v>1</v>
      </c>
    </row>
    <row r="13" spans="1:14" s="23" customFormat="1" x14ac:dyDescent="0.2">
      <c r="A13" s="16" t="s">
        <v>30</v>
      </c>
      <c r="B13" s="17" t="s">
        <v>23</v>
      </c>
      <c r="C13" s="18">
        <f t="shared" si="0"/>
        <v>2</v>
      </c>
      <c r="D13" s="19">
        <f t="shared" si="1"/>
        <v>4.7619047619047616E-2</v>
      </c>
      <c r="E13" s="18">
        <f t="shared" si="2"/>
        <v>750</v>
      </c>
      <c r="F13" s="20">
        <v>0</v>
      </c>
      <c r="G13" s="21">
        <f t="shared" si="3"/>
        <v>0</v>
      </c>
      <c r="H13" s="20">
        <v>0</v>
      </c>
      <c r="I13" s="18">
        <v>2</v>
      </c>
      <c r="J13" s="19">
        <f t="shared" si="4"/>
        <v>4.7619047619047616E-2</v>
      </c>
      <c r="K13" s="18">
        <v>750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42</v>
      </c>
      <c r="D15" s="26">
        <f t="shared" si="5"/>
        <v>1</v>
      </c>
      <c r="E15" s="25">
        <f t="shared" si="5"/>
        <v>914354</v>
      </c>
      <c r="F15" s="27">
        <f t="shared" si="5"/>
        <v>23</v>
      </c>
      <c r="G15" s="28">
        <f t="shared" si="5"/>
        <v>0.54761904761904767</v>
      </c>
      <c r="H15" s="27">
        <f t="shared" si="5"/>
        <v>495263</v>
      </c>
      <c r="I15" s="25">
        <f t="shared" si="5"/>
        <v>19</v>
      </c>
      <c r="J15" s="26">
        <f t="shared" si="5"/>
        <v>0.45238095238095238</v>
      </c>
      <c r="K15" s="25">
        <f t="shared" si="5"/>
        <v>419091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42</v>
      </c>
      <c r="D22" s="36"/>
      <c r="E22" s="36">
        <f>+E15</f>
        <v>914354</v>
      </c>
      <c r="F22" s="36">
        <f>+F15</f>
        <v>23</v>
      </c>
      <c r="G22" s="37"/>
      <c r="H22" s="36">
        <f>+H15</f>
        <v>495263</v>
      </c>
      <c r="I22" s="36">
        <f>+I15</f>
        <v>19</v>
      </c>
      <c r="J22" s="36"/>
      <c r="K22" s="36">
        <f>+K15</f>
        <v>419091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F4B3-75D4-46E9-A385-5C5D0A9A6B2B}">
  <sheetPr codeName="Hoja3">
    <tabColor rgb="FFFFFF99"/>
    <pageSetUpPr fitToPage="1"/>
  </sheetPr>
  <dimension ref="A1:N26"/>
  <sheetViews>
    <sheetView showGridLines="0" tabSelected="1" zoomScale="90" zoomScaleNormal="90" workbookViewId="0">
      <selection activeCell="B12" sqref="B12:J12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29</v>
      </c>
      <c r="B10" s="17" t="s">
        <v>20</v>
      </c>
      <c r="C10" s="18">
        <f>+F10+I10</f>
        <v>0</v>
      </c>
      <c r="D10" s="19">
        <f>+G10+J10</f>
        <v>0</v>
      </c>
      <c r="E10" s="18">
        <f>+H10+K10</f>
        <v>0</v>
      </c>
      <c r="F10" s="20">
        <v>0</v>
      </c>
      <c r="G10" s="21">
        <f>+F10/$C$15</f>
        <v>0</v>
      </c>
      <c r="H10" s="20">
        <v>0</v>
      </c>
      <c r="I10" s="18">
        <v>0</v>
      </c>
      <c r="J10" s="19">
        <f>+I10/$C$15</f>
        <v>0</v>
      </c>
      <c r="K10" s="18">
        <v>0</v>
      </c>
      <c r="L10" s="39">
        <v>0</v>
      </c>
      <c r="M10" s="39">
        <v>0</v>
      </c>
      <c r="N10" s="39">
        <v>0</v>
      </c>
    </row>
    <row r="11" spans="1:14" s="22" customFormat="1" ht="14.1" customHeight="1" x14ac:dyDescent="0.2">
      <c r="A11" s="16" t="s">
        <v>29</v>
      </c>
      <c r="B11" s="17" t="s">
        <v>21</v>
      </c>
      <c r="C11" s="18">
        <f t="shared" ref="C11:C13" si="0">+F11+I11</f>
        <v>0</v>
      </c>
      <c r="D11" s="19">
        <f t="shared" ref="D11:D13" si="1">+G11+J11</f>
        <v>0</v>
      </c>
      <c r="E11" s="18">
        <f t="shared" ref="E11:E13" si="2">+H11+K11</f>
        <v>0</v>
      </c>
      <c r="F11" s="20">
        <v>0</v>
      </c>
      <c r="G11" s="21">
        <f t="shared" ref="G11:G13" si="3">+F11/$C$15</f>
        <v>0</v>
      </c>
      <c r="H11" s="20">
        <v>0</v>
      </c>
      <c r="I11" s="18">
        <v>0</v>
      </c>
      <c r="J11" s="19">
        <f t="shared" ref="J11:J13" si="4">+I11/$C$15</f>
        <v>0</v>
      </c>
      <c r="K11" s="18">
        <v>0</v>
      </c>
      <c r="L11" s="39">
        <v>0</v>
      </c>
      <c r="M11" s="39">
        <v>0</v>
      </c>
      <c r="N11" s="39">
        <v>0</v>
      </c>
    </row>
    <row r="12" spans="1:14" s="22" customFormat="1" ht="14.1" customHeight="1" x14ac:dyDescent="0.2">
      <c r="A12" s="16" t="s">
        <v>29</v>
      </c>
      <c r="B12" s="17" t="s">
        <v>22</v>
      </c>
      <c r="C12" s="18">
        <f t="shared" si="0"/>
        <v>50</v>
      </c>
      <c r="D12" s="19">
        <f t="shared" si="1"/>
        <v>1</v>
      </c>
      <c r="E12" s="18">
        <f t="shared" si="2"/>
        <v>1190801</v>
      </c>
      <c r="F12" s="20">
        <v>22</v>
      </c>
      <c r="G12" s="21">
        <f t="shared" si="3"/>
        <v>0.44</v>
      </c>
      <c r="H12" s="20">
        <v>502649</v>
      </c>
      <c r="I12" s="18">
        <v>28</v>
      </c>
      <c r="J12" s="19">
        <f t="shared" si="4"/>
        <v>0.56000000000000005</v>
      </c>
      <c r="K12" s="18">
        <v>688152</v>
      </c>
      <c r="L12" s="39">
        <v>4.71</v>
      </c>
      <c r="M12" s="39">
        <v>9.15</v>
      </c>
      <c r="N12" s="39">
        <v>1</v>
      </c>
    </row>
    <row r="13" spans="1:14" s="23" customFormat="1" x14ac:dyDescent="0.2">
      <c r="A13" s="16" t="s">
        <v>29</v>
      </c>
      <c r="B13" s="17" t="s">
        <v>23</v>
      </c>
      <c r="C13" s="18">
        <f t="shared" si="0"/>
        <v>0</v>
      </c>
      <c r="D13" s="19">
        <f t="shared" si="1"/>
        <v>0</v>
      </c>
      <c r="E13" s="18">
        <f t="shared" si="2"/>
        <v>0</v>
      </c>
      <c r="F13" s="20">
        <v>0</v>
      </c>
      <c r="G13" s="21">
        <f t="shared" si="3"/>
        <v>0</v>
      </c>
      <c r="H13" s="20">
        <v>0</v>
      </c>
      <c r="I13" s="18">
        <v>0</v>
      </c>
      <c r="J13" s="19">
        <f t="shared" si="4"/>
        <v>0</v>
      </c>
      <c r="K13" s="18">
        <v>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50</v>
      </c>
      <c r="D15" s="26">
        <f t="shared" si="5"/>
        <v>1</v>
      </c>
      <c r="E15" s="25">
        <f t="shared" si="5"/>
        <v>1190801</v>
      </c>
      <c r="F15" s="27">
        <f t="shared" si="5"/>
        <v>22</v>
      </c>
      <c r="G15" s="28">
        <f t="shared" si="5"/>
        <v>0.44</v>
      </c>
      <c r="H15" s="27">
        <f t="shared" si="5"/>
        <v>502649</v>
      </c>
      <c r="I15" s="25">
        <f t="shared" si="5"/>
        <v>28</v>
      </c>
      <c r="J15" s="26">
        <f t="shared" si="5"/>
        <v>0.56000000000000005</v>
      </c>
      <c r="K15" s="25">
        <f t="shared" si="5"/>
        <v>688152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50</v>
      </c>
      <c r="D22" s="36"/>
      <c r="E22" s="36">
        <f>+E15</f>
        <v>1190801</v>
      </c>
      <c r="F22" s="36">
        <f>+F15</f>
        <v>22</v>
      </c>
      <c r="G22" s="37"/>
      <c r="H22" s="36">
        <f>+H15</f>
        <v>502649</v>
      </c>
      <c r="I22" s="36">
        <f>+I15</f>
        <v>28</v>
      </c>
      <c r="J22" s="36"/>
      <c r="K22" s="36">
        <f>+K15</f>
        <v>688152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08549-2EDE-4E8B-BA9A-F2E8CDB5BA15}"/>
</file>

<file path=customXml/itemProps2.xml><?xml version="1.0" encoding="utf-8"?>
<ds:datastoreItem xmlns:ds="http://schemas.openxmlformats.org/officeDocument/2006/customXml" ds:itemID="{988962B3-780F-42A0-9448-D45975975D67}"/>
</file>

<file path=customXml/itemProps3.xml><?xml version="1.0" encoding="utf-8"?>
<ds:datastoreItem xmlns:ds="http://schemas.openxmlformats.org/officeDocument/2006/customXml" ds:itemID="{39A778F1-09BA-488E-B172-C0D2D405B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CORFO</vt:lpstr>
      <vt:lpstr>Inversión y Financiamiento</vt:lpstr>
      <vt:lpstr>Desarrollo Productivo Sostenibl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Natalia Saud Gaete</cp:lastModifiedBy>
  <dcterms:created xsi:type="dcterms:W3CDTF">2021-07-09T23:15:10Z</dcterms:created>
  <dcterms:modified xsi:type="dcterms:W3CDTF">2025-07-14T13:05:14Z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</Properties>
</file>