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INNOVA/Numeral 11, Artículo 14/"/>
    </mc:Choice>
  </mc:AlternateContent>
  <xr:revisionPtr revIDLastSave="3" documentId="8_{74E54432-76A8-47C3-A5D8-86060E5485E9}" xr6:coauthVersionLast="47" xr6:coauthVersionMax="47" xr10:uidLastSave="{E980E949-F4EE-4FC8-A8EB-C3810BD1856E}"/>
  <bookViews>
    <workbookView xWindow="-120" yWindow="-120" windowWidth="29040" windowHeight="15720" firstSheet="1" activeTab="1" xr2:uid="{CE50A7AA-F1EE-4F22-AA4D-49A67DCC6F51}"/>
  </bookViews>
  <sheets>
    <sheet name="Tablas_Resumenes CORFO" sheetId="1" state="hidden" r:id="rId1"/>
    <sheet name="Tablas_Resumenes INNOVA" sheetId="2" r:id="rId2"/>
  </sheets>
  <externalReferences>
    <externalReference r:id="rId3"/>
    <externalReference r:id="rId4"/>
  </externalReferences>
  <definedNames>
    <definedName name="Codigo" localSheetId="1">[1]BD_Servicios!$A$2:$D$374</definedName>
    <definedName name="Codigo">[2]BD_Servicios!$A$2:$D$374</definedName>
    <definedName name="Dias_licencia_tipo_8_H" localSheetId="1">[1]L_Conversion!$E$3:$E$8</definedName>
    <definedName name="Dias_licencia_tipo_8_H">[2]L_Conversion!$E$3:$E$8</definedName>
    <definedName name="Dias_Licencia_Tipo_8_M" localSheetId="1">[1]L_Conversion!$D$3:$D$16</definedName>
    <definedName name="Dias_Licencia_Tipo_8_M">[2]L_Conversion!$D$3:$D$16</definedName>
    <definedName name="Tabla_01_Mes" localSheetId="1">[1]L_Conversion!$B$143:$B$150</definedName>
    <definedName name="Tabla_01_Mes">[2]L_Conversion!$B$143:$B$150</definedName>
    <definedName name="Tabla_04_Estado_Resolucion" localSheetId="1">[1]L_Conversion!$B$180:$B$185</definedName>
    <definedName name="Tabla_04_Estado_Resolucion">[2]L_Conversion!$B$180:$B$185</definedName>
    <definedName name="Tabla_04_Sist.Rem" localSheetId="1">[1]L_Conversion!$B$4:$B$18</definedName>
    <definedName name="Tabla_04_Sist.Rem">[2]L_Conversion!$B$4:$B$18</definedName>
    <definedName name="Tabla_06_10_40_60_70_EUS" localSheetId="1">[1]L_Conversion!$B$24:$B$34</definedName>
    <definedName name="Tabla_06_10_40_60_70_EUS">[2]L_Conversion!$B$24:$B$34</definedName>
    <definedName name="Tabla_06_11_12_15076_19664" localSheetId="1">[1]L_Conversion!$B$36</definedName>
    <definedName name="Tabla_06_11_12_15076_19664">[2]L_Conversion!$B$36</definedName>
    <definedName name="Tabla_06_13" localSheetId="1">[1]L_Conversion!$B$90:$B$92</definedName>
    <definedName name="Tabla_06_13">[2]L_Conversion!$B$90:$B$92</definedName>
    <definedName name="Tabla_06_14" localSheetId="1">[1]L_Conversion!$B$94:$B$97</definedName>
    <definedName name="Tabla_06_14">[2]L_Conversion!$B$94:$B$97</definedName>
    <definedName name="Tabla_06_15" localSheetId="1">[1]L_Conversion!$B$99:$B$105</definedName>
    <definedName name="Tabla_06_15">[2]L_Conversion!$B$99:$B$105</definedName>
    <definedName name="Tabla_06_20_Fiscalizadores" localSheetId="1">[1]L_Conversion!$B$46:$B$53</definedName>
    <definedName name="Tabla_06_20_Fiscalizadores">[2]L_Conversion!$B$46:$B$53</definedName>
    <definedName name="Tabla_06_30_Poder_Judicial" localSheetId="1">[1]L_Conversion!$B$55:$B$57</definedName>
    <definedName name="Tabla_06_30_Poder_Judicial">[2]L_Conversion!$B$55:$B$57</definedName>
    <definedName name="Tabla_06_50_Ministerio_Publico" localSheetId="1">[1]L_Conversion!$B$59:$B$65</definedName>
    <definedName name="Tabla_06_50_Ministerio_Publico">[2]L_Conversion!$B$59:$B$65</definedName>
    <definedName name="Tabla_06_80_Codigo_del_Trabajo" localSheetId="1">[1]L_Conversion!$B$67:$B$79</definedName>
    <definedName name="Tabla_06_80_Codigo_del_Trabajo">[2]L_Conversion!$B$67:$B$79</definedName>
    <definedName name="Tabla_06_90_Personal_Fuera_de_Dotacion" localSheetId="1">[1]L_Conversion!$B$81:$B$88</definedName>
    <definedName name="Tabla_06_90_Personal_Fuera_de_Dotacion">[2]L_Conversion!$B$81:$B$88</definedName>
    <definedName name="Tabla_06_DFL29_61_Experimentales" localSheetId="1">[1]L_Conversion!$B$38:$B$44</definedName>
    <definedName name="Tabla_06_DFL29_61_Experimentales">[2]L_Conversion!$B$38:$B$44</definedName>
    <definedName name="Tabla_18_Tipos_licencias" localSheetId="1">[1]L_Conversion!$B$161:$B$175</definedName>
    <definedName name="Tabla_18_Tipos_licencias">[2]L_Conversion!$B$161:$B$175</definedName>
    <definedName name="Tabla_27_Matriz_Base" localSheetId="1">[1]L_Conversion!$B$189:$B$194</definedName>
    <definedName name="Tabla_27_Matriz_Base">[2]L_Conversion!$B$189:$B$194</definedName>
    <definedName name="Tabla_33_estado_recuperacion" localSheetId="1">[1]L_Conversion!$B$216:$B$219</definedName>
    <definedName name="Tabla_33_estado_recuperacion">[2]L_Conversion!$B$216:$B$219</definedName>
    <definedName name="Tabla_Personal" localSheetId="1">[1]L_Conversion!$B$196:$B$209</definedName>
    <definedName name="Tabla_Personal">[2]L_Conversion!$B$196:$B$209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B7" i="2"/>
  <c r="E7" i="2" s="1"/>
  <c r="C7" i="2"/>
  <c r="K7" i="2" s="1"/>
  <c r="D7" i="2"/>
  <c r="F7" i="2"/>
  <c r="I7" i="2" s="1"/>
  <c r="G7" i="2"/>
  <c r="H7" i="2"/>
  <c r="L7" i="2"/>
  <c r="B8" i="2"/>
  <c r="C8" i="2"/>
  <c r="K8" i="2" s="1"/>
  <c r="D8" i="2"/>
  <c r="L8" i="2" s="1"/>
  <c r="F8" i="2"/>
  <c r="G8" i="2"/>
  <c r="H8" i="2"/>
  <c r="I8" i="2" s="1"/>
  <c r="B9" i="2"/>
  <c r="C9" i="2"/>
  <c r="D9" i="2"/>
  <c r="L9" i="2" s="1"/>
  <c r="F9" i="2"/>
  <c r="I9" i="2" s="1"/>
  <c r="G9" i="2"/>
  <c r="G14" i="2" s="1"/>
  <c r="H9" i="2"/>
  <c r="B10" i="2"/>
  <c r="C10" i="2"/>
  <c r="K10" i="2" s="1"/>
  <c r="D10" i="2"/>
  <c r="F10" i="2"/>
  <c r="G10" i="2"/>
  <c r="H10" i="2"/>
  <c r="L10" i="2" s="1"/>
  <c r="J10" i="2"/>
  <c r="B11" i="2"/>
  <c r="C11" i="2"/>
  <c r="D11" i="2"/>
  <c r="F11" i="2"/>
  <c r="G11" i="2"/>
  <c r="H11" i="2"/>
  <c r="L11" i="2" s="1"/>
  <c r="K11" i="2"/>
  <c r="B12" i="2"/>
  <c r="E12" i="2" s="1"/>
  <c r="C12" i="2"/>
  <c r="K12" i="2" s="1"/>
  <c r="D12" i="2"/>
  <c r="F12" i="2"/>
  <c r="G12" i="2"/>
  <c r="H12" i="2"/>
  <c r="I12" i="2" s="1"/>
  <c r="B13" i="2"/>
  <c r="J13" i="2" s="1"/>
  <c r="C13" i="2"/>
  <c r="K13" i="2" s="1"/>
  <c r="D13" i="2"/>
  <c r="L13" i="2" s="1"/>
  <c r="F13" i="2"/>
  <c r="G13" i="2"/>
  <c r="H13" i="2"/>
  <c r="A17" i="2"/>
  <c r="B22" i="2"/>
  <c r="C22" i="2"/>
  <c r="D22" i="2"/>
  <c r="F22" i="2"/>
  <c r="G22" i="2"/>
  <c r="H22" i="2"/>
  <c r="K22" i="2"/>
  <c r="B23" i="2"/>
  <c r="C23" i="2"/>
  <c r="D23" i="2"/>
  <c r="L23" i="2" s="1"/>
  <c r="E23" i="2"/>
  <c r="F23" i="2"/>
  <c r="G23" i="2"/>
  <c r="H23" i="2"/>
  <c r="K23" i="2"/>
  <c r="B24" i="2"/>
  <c r="C24" i="2"/>
  <c r="K24" i="2" s="1"/>
  <c r="D24" i="2"/>
  <c r="L24" i="2" s="1"/>
  <c r="F24" i="2"/>
  <c r="G24" i="2"/>
  <c r="H24" i="2"/>
  <c r="I24" i="2"/>
  <c r="B25" i="2"/>
  <c r="C25" i="2"/>
  <c r="D25" i="2"/>
  <c r="L25" i="2" s="1"/>
  <c r="F25" i="2"/>
  <c r="I25" i="2" s="1"/>
  <c r="G25" i="2"/>
  <c r="H25" i="2"/>
  <c r="B26" i="2"/>
  <c r="C26" i="2"/>
  <c r="K26" i="2" s="1"/>
  <c r="D26" i="2"/>
  <c r="F26" i="2"/>
  <c r="G26" i="2"/>
  <c r="H26" i="2"/>
  <c r="L26" i="2" s="1"/>
  <c r="J26" i="2"/>
  <c r="B27" i="2"/>
  <c r="C27" i="2"/>
  <c r="E27" i="2" s="1"/>
  <c r="D27" i="2"/>
  <c r="L27" i="2" s="1"/>
  <c r="F27" i="2"/>
  <c r="G27" i="2"/>
  <c r="H27" i="2"/>
  <c r="B28" i="2"/>
  <c r="E28" i="2" s="1"/>
  <c r="C28" i="2"/>
  <c r="D28" i="2"/>
  <c r="F28" i="2"/>
  <c r="I28" i="2" s="1"/>
  <c r="G28" i="2"/>
  <c r="H28" i="2"/>
  <c r="E30" i="2"/>
  <c r="M30" i="2" s="1"/>
  <c r="I30" i="2"/>
  <c r="A32" i="2"/>
  <c r="B37" i="2"/>
  <c r="J37" i="2" s="1"/>
  <c r="C37" i="2"/>
  <c r="K37" i="2" s="1"/>
  <c r="D37" i="2"/>
  <c r="F37" i="2"/>
  <c r="G37" i="2"/>
  <c r="H37" i="2"/>
  <c r="B38" i="2"/>
  <c r="C38" i="2"/>
  <c r="D38" i="2"/>
  <c r="D44" i="2" s="1"/>
  <c r="F38" i="2"/>
  <c r="G38" i="2"/>
  <c r="H38" i="2"/>
  <c r="K38" i="2"/>
  <c r="B39" i="2"/>
  <c r="C39" i="2"/>
  <c r="K39" i="2" s="1"/>
  <c r="D39" i="2"/>
  <c r="E39" i="2" s="1"/>
  <c r="F39" i="2"/>
  <c r="I39" i="2" s="1"/>
  <c r="G39" i="2"/>
  <c r="H39" i="2"/>
  <c r="B40" i="2"/>
  <c r="C40" i="2"/>
  <c r="K40" i="2" s="1"/>
  <c r="D40" i="2"/>
  <c r="L40" i="2" s="1"/>
  <c r="F40" i="2"/>
  <c r="G40" i="2"/>
  <c r="H40" i="2"/>
  <c r="B41" i="2"/>
  <c r="C41" i="2"/>
  <c r="D41" i="2"/>
  <c r="F41" i="2"/>
  <c r="G41" i="2"/>
  <c r="H41" i="2"/>
  <c r="B42" i="2"/>
  <c r="C42" i="2"/>
  <c r="D42" i="2"/>
  <c r="F42" i="2"/>
  <c r="G42" i="2"/>
  <c r="H42" i="2"/>
  <c r="L42" i="2" s="1"/>
  <c r="J42" i="2"/>
  <c r="K42" i="2"/>
  <c r="B43" i="2"/>
  <c r="C43" i="2"/>
  <c r="D43" i="2"/>
  <c r="F43" i="2"/>
  <c r="I43" i="2" s="1"/>
  <c r="G43" i="2"/>
  <c r="H43" i="2"/>
  <c r="K43" i="2"/>
  <c r="L43" i="2"/>
  <c r="A47" i="2"/>
  <c r="B52" i="2"/>
  <c r="C52" i="2"/>
  <c r="D52" i="2"/>
  <c r="F52" i="2"/>
  <c r="G52" i="2"/>
  <c r="H52" i="2"/>
  <c r="I52" i="2" s="1"/>
  <c r="B53" i="2"/>
  <c r="C53" i="2"/>
  <c r="D53" i="2"/>
  <c r="F53" i="2"/>
  <c r="I53" i="2" s="1"/>
  <c r="G53" i="2"/>
  <c r="H53" i="2"/>
  <c r="B54" i="2"/>
  <c r="C54" i="2"/>
  <c r="K54" i="2" s="1"/>
  <c r="D54" i="2"/>
  <c r="F54" i="2"/>
  <c r="G54" i="2"/>
  <c r="H54" i="2"/>
  <c r="L54" i="2" s="1"/>
  <c r="B55" i="2"/>
  <c r="C55" i="2"/>
  <c r="K55" i="2" s="1"/>
  <c r="D55" i="2"/>
  <c r="F55" i="2"/>
  <c r="G55" i="2"/>
  <c r="H55" i="2"/>
  <c r="L55" i="2" s="1"/>
  <c r="B56" i="2"/>
  <c r="C56" i="2"/>
  <c r="K56" i="2" s="1"/>
  <c r="D56" i="2"/>
  <c r="F56" i="2"/>
  <c r="G56" i="2"/>
  <c r="H56" i="2"/>
  <c r="I56" i="2" s="1"/>
  <c r="B57" i="2"/>
  <c r="C57" i="2"/>
  <c r="K57" i="2" s="1"/>
  <c r="D57" i="2"/>
  <c r="L57" i="2" s="1"/>
  <c r="F57" i="2"/>
  <c r="I57" i="2" s="1"/>
  <c r="G57" i="2"/>
  <c r="H57" i="2"/>
  <c r="B58" i="2"/>
  <c r="E58" i="2" s="1"/>
  <c r="C58" i="2"/>
  <c r="K58" i="2" s="1"/>
  <c r="D58" i="2"/>
  <c r="F58" i="2"/>
  <c r="G58" i="2"/>
  <c r="H58" i="2"/>
  <c r="L58" i="2" s="1"/>
  <c r="I55" i="2" l="1"/>
  <c r="K53" i="2"/>
  <c r="I40" i="2"/>
  <c r="L38" i="2"/>
  <c r="I37" i="2"/>
  <c r="K27" i="2"/>
  <c r="K29" i="2" s="1"/>
  <c r="L22" i="2"/>
  <c r="I11" i="2"/>
  <c r="J58" i="2"/>
  <c r="L56" i="2"/>
  <c r="E55" i="2"/>
  <c r="J53" i="2"/>
  <c r="E42" i="2"/>
  <c r="I38" i="2"/>
  <c r="L37" i="2"/>
  <c r="L44" i="2" s="1"/>
  <c r="M26" i="2"/>
  <c r="G29" i="2"/>
  <c r="I23" i="2"/>
  <c r="I22" i="2"/>
  <c r="L12" i="2"/>
  <c r="L14" i="2" s="1"/>
  <c r="E11" i="2"/>
  <c r="J9" i="2"/>
  <c r="I13" i="2"/>
  <c r="E10" i="2"/>
  <c r="I58" i="2"/>
  <c r="M42" i="2"/>
  <c r="I27" i="2"/>
  <c r="I26" i="2"/>
  <c r="I41" i="2"/>
  <c r="L28" i="2"/>
  <c r="K25" i="2"/>
  <c r="E24" i="2"/>
  <c r="E56" i="2"/>
  <c r="E54" i="2"/>
  <c r="J54" i="2"/>
  <c r="M54" i="2" s="1"/>
  <c r="G59" i="2"/>
  <c r="D59" i="2"/>
  <c r="I42" i="2"/>
  <c r="L41" i="2"/>
  <c r="E40" i="2"/>
  <c r="E38" i="2"/>
  <c r="K28" i="2"/>
  <c r="J25" i="2"/>
  <c r="E22" i="2"/>
  <c r="M10" i="2"/>
  <c r="D14" i="2"/>
  <c r="I54" i="2"/>
  <c r="L53" i="2"/>
  <c r="E52" i="2"/>
  <c r="E43" i="2"/>
  <c r="J41" i="2"/>
  <c r="J38" i="2"/>
  <c r="M38" i="2" s="1"/>
  <c r="G44" i="2"/>
  <c r="H29" i="2"/>
  <c r="E26" i="2"/>
  <c r="J22" i="2"/>
  <c r="H14" i="2"/>
  <c r="I10" i="2"/>
  <c r="E8" i="2"/>
  <c r="C59" i="2"/>
  <c r="K41" i="2"/>
  <c r="K44" i="2" s="1"/>
  <c r="L39" i="2"/>
  <c r="H44" i="2"/>
  <c r="K9" i="2"/>
  <c r="K14" i="2" s="1"/>
  <c r="M58" i="2"/>
  <c r="M25" i="2"/>
  <c r="M13" i="2"/>
  <c r="L29" i="2"/>
  <c r="E57" i="2"/>
  <c r="E53" i="2"/>
  <c r="E41" i="2"/>
  <c r="E37" i="2"/>
  <c r="E25" i="2"/>
  <c r="E13" i="2"/>
  <c r="E9" i="2"/>
  <c r="D29" i="2"/>
  <c r="C29" i="2"/>
  <c r="J55" i="2"/>
  <c r="M55" i="2" s="1"/>
  <c r="J43" i="2"/>
  <c r="M43" i="2" s="1"/>
  <c r="J39" i="2"/>
  <c r="M39" i="2" s="1"/>
  <c r="B29" i="2"/>
  <c r="J27" i="2"/>
  <c r="J23" i="2"/>
  <c r="M23" i="2" s="1"/>
  <c r="F14" i="2"/>
  <c r="I14" i="2" s="1"/>
  <c r="J11" i="2"/>
  <c r="M11" i="2" s="1"/>
  <c r="J7" i="2"/>
  <c r="C44" i="2"/>
  <c r="H59" i="2"/>
  <c r="L52" i="2"/>
  <c r="L59" i="2" s="1"/>
  <c r="K52" i="2"/>
  <c r="C14" i="2"/>
  <c r="F59" i="2"/>
  <c r="J56" i="2"/>
  <c r="M56" i="2" s="1"/>
  <c r="J52" i="2"/>
  <c r="J40" i="2"/>
  <c r="M40" i="2" s="1"/>
  <c r="J28" i="2"/>
  <c r="M28" i="2" s="1"/>
  <c r="J24" i="2"/>
  <c r="M24" i="2" s="1"/>
  <c r="B14" i="2"/>
  <c r="J12" i="2"/>
  <c r="M12" i="2" s="1"/>
  <c r="J8" i="2"/>
  <c r="M8" i="2" s="1"/>
  <c r="B44" i="2"/>
  <c r="F29" i="2"/>
  <c r="B59" i="2"/>
  <c r="E59" i="2" s="1"/>
  <c r="J57" i="2"/>
  <c r="M57" i="2" s="1"/>
  <c r="F44" i="2"/>
  <c r="I44" i="2" s="1"/>
  <c r="E29" i="2" l="1"/>
  <c r="M37" i="2"/>
  <c r="I29" i="2"/>
  <c r="I45" i="2" s="1"/>
  <c r="M9" i="2"/>
  <c r="M53" i="2"/>
  <c r="M41" i="2"/>
  <c r="M22" i="2"/>
  <c r="J29" i="2"/>
  <c r="M29" i="2" s="1"/>
  <c r="K59" i="2"/>
  <c r="M27" i="2"/>
  <c r="J14" i="2"/>
  <c r="M14" i="2" s="1"/>
  <c r="M15" i="2" s="1"/>
  <c r="M7" i="2"/>
  <c r="E44" i="2"/>
  <c r="E45" i="2" s="1"/>
  <c r="I15" i="2"/>
  <c r="E14" i="2"/>
  <c r="E15" i="2" s="1"/>
  <c r="J44" i="2"/>
  <c r="M44" i="2" s="1"/>
  <c r="M45" i="2" s="1"/>
  <c r="M52" i="2"/>
  <c r="J59" i="2"/>
  <c r="M59" i="2" s="1"/>
  <c r="I59" i="2"/>
  <c r="H58" i="1" l="1"/>
  <c r="G58" i="1"/>
  <c r="F58" i="1"/>
  <c r="I58" i="1" s="1"/>
  <c r="D58" i="1"/>
  <c r="C58" i="1"/>
  <c r="K58" i="1" s="1"/>
  <c r="B58" i="1"/>
  <c r="E58" i="1" s="1"/>
  <c r="H57" i="1"/>
  <c r="G57" i="1"/>
  <c r="F57" i="1"/>
  <c r="D57" i="1"/>
  <c r="C57" i="1"/>
  <c r="B57" i="1"/>
  <c r="H56" i="1"/>
  <c r="G56" i="1"/>
  <c r="F56" i="1"/>
  <c r="I56" i="1" s="1"/>
  <c r="D56" i="1"/>
  <c r="C56" i="1"/>
  <c r="B56" i="1"/>
  <c r="H55" i="1"/>
  <c r="G55" i="1"/>
  <c r="F55" i="1"/>
  <c r="I55" i="1" s="1"/>
  <c r="D55" i="1"/>
  <c r="L55" i="1" s="1"/>
  <c r="C55" i="1"/>
  <c r="B55" i="1"/>
  <c r="J55" i="1" s="1"/>
  <c r="H54" i="1"/>
  <c r="G54" i="1"/>
  <c r="F54" i="1"/>
  <c r="D54" i="1"/>
  <c r="L54" i="1" s="1"/>
  <c r="C54" i="1"/>
  <c r="K54" i="1" s="1"/>
  <c r="B54" i="1"/>
  <c r="H53" i="1"/>
  <c r="G53" i="1"/>
  <c r="F53" i="1"/>
  <c r="D53" i="1"/>
  <c r="C53" i="1"/>
  <c r="K53" i="1" s="1"/>
  <c r="B53" i="1"/>
  <c r="E53" i="1" s="1"/>
  <c r="H52" i="1"/>
  <c r="G52" i="1"/>
  <c r="F52" i="1"/>
  <c r="D52" i="1"/>
  <c r="C52" i="1"/>
  <c r="B52" i="1"/>
  <c r="J52" i="1" s="1"/>
  <c r="A47" i="1"/>
  <c r="L43" i="1"/>
  <c r="H43" i="1"/>
  <c r="G43" i="1"/>
  <c r="F43" i="1"/>
  <c r="I43" i="1" s="1"/>
  <c r="D43" i="1"/>
  <c r="C43" i="1"/>
  <c r="K43" i="1" s="1"/>
  <c r="B43" i="1"/>
  <c r="E43" i="1" s="1"/>
  <c r="I42" i="1"/>
  <c r="H42" i="1"/>
  <c r="G42" i="1"/>
  <c r="F42" i="1"/>
  <c r="D42" i="1"/>
  <c r="C42" i="1"/>
  <c r="B42" i="1"/>
  <c r="K41" i="1"/>
  <c r="H41" i="1"/>
  <c r="G41" i="1"/>
  <c r="F41" i="1"/>
  <c r="D41" i="1"/>
  <c r="C41" i="1"/>
  <c r="B41" i="1"/>
  <c r="H40" i="1"/>
  <c r="L40" i="1" s="1"/>
  <c r="G40" i="1"/>
  <c r="G44" i="1" s="1"/>
  <c r="F40" i="1"/>
  <c r="D40" i="1"/>
  <c r="C40" i="1"/>
  <c r="B40" i="1"/>
  <c r="H39" i="1"/>
  <c r="G39" i="1"/>
  <c r="F39" i="1"/>
  <c r="D39" i="1"/>
  <c r="L39" i="1" s="1"/>
  <c r="C39" i="1"/>
  <c r="B39" i="1"/>
  <c r="E39" i="1" s="1"/>
  <c r="H38" i="1"/>
  <c r="G38" i="1"/>
  <c r="F38" i="1"/>
  <c r="I38" i="1" s="1"/>
  <c r="D38" i="1"/>
  <c r="L38" i="1" s="1"/>
  <c r="C38" i="1"/>
  <c r="B38" i="1"/>
  <c r="K37" i="1"/>
  <c r="H37" i="1"/>
  <c r="G37" i="1"/>
  <c r="F37" i="1"/>
  <c r="E37" i="1"/>
  <c r="D37" i="1"/>
  <c r="L37" i="1" s="1"/>
  <c r="C37" i="1"/>
  <c r="C44" i="1" s="1"/>
  <c r="B37" i="1"/>
  <c r="A32" i="1"/>
  <c r="I30" i="1"/>
  <c r="E30" i="1"/>
  <c r="M30" i="1" s="1"/>
  <c r="H28" i="1"/>
  <c r="G28" i="1"/>
  <c r="F28" i="1"/>
  <c r="D28" i="1"/>
  <c r="C28" i="1"/>
  <c r="B28" i="1"/>
  <c r="J27" i="1"/>
  <c r="I27" i="1"/>
  <c r="H27" i="1"/>
  <c r="G27" i="1"/>
  <c r="F27" i="1"/>
  <c r="D27" i="1"/>
  <c r="L27" i="1" s="1"/>
  <c r="C27" i="1"/>
  <c r="B27" i="1"/>
  <c r="H26" i="1"/>
  <c r="I26" i="1" s="1"/>
  <c r="G26" i="1"/>
  <c r="F26" i="1"/>
  <c r="D26" i="1"/>
  <c r="E26" i="1" s="1"/>
  <c r="C26" i="1"/>
  <c r="B26" i="1"/>
  <c r="K25" i="1"/>
  <c r="H25" i="1"/>
  <c r="G25" i="1"/>
  <c r="F25" i="1"/>
  <c r="D25" i="1"/>
  <c r="D29" i="1" s="1"/>
  <c r="C25" i="1"/>
  <c r="B25" i="1"/>
  <c r="H24" i="1"/>
  <c r="G24" i="1"/>
  <c r="F24" i="1"/>
  <c r="D24" i="1"/>
  <c r="C24" i="1"/>
  <c r="B24" i="1"/>
  <c r="H23" i="1"/>
  <c r="I23" i="1" s="1"/>
  <c r="G23" i="1"/>
  <c r="F23" i="1"/>
  <c r="D23" i="1"/>
  <c r="L23" i="1" s="1"/>
  <c r="C23" i="1"/>
  <c r="B23" i="1"/>
  <c r="J23" i="1" s="1"/>
  <c r="H22" i="1"/>
  <c r="G22" i="1"/>
  <c r="G29" i="1" s="1"/>
  <c r="F22" i="1"/>
  <c r="F29" i="1" s="1"/>
  <c r="D22" i="1"/>
  <c r="C22" i="1"/>
  <c r="C29" i="1" s="1"/>
  <c r="B22" i="1"/>
  <c r="A17" i="1"/>
  <c r="K13" i="1"/>
  <c r="H13" i="1"/>
  <c r="G13" i="1"/>
  <c r="F13" i="1"/>
  <c r="D13" i="1"/>
  <c r="C13" i="1"/>
  <c r="B13" i="1"/>
  <c r="H12" i="1"/>
  <c r="I12" i="1" s="1"/>
  <c r="G12" i="1"/>
  <c r="F12" i="1"/>
  <c r="D12" i="1"/>
  <c r="C12" i="1"/>
  <c r="B12" i="1"/>
  <c r="I11" i="1"/>
  <c r="H11" i="1"/>
  <c r="L11" i="1" s="1"/>
  <c r="G11" i="1"/>
  <c r="F11" i="1"/>
  <c r="D11" i="1"/>
  <c r="C11" i="1"/>
  <c r="B11" i="1"/>
  <c r="E11" i="1" s="1"/>
  <c r="I10" i="1"/>
  <c r="H10" i="1"/>
  <c r="G10" i="1"/>
  <c r="F10" i="1"/>
  <c r="D10" i="1"/>
  <c r="C10" i="1"/>
  <c r="B10" i="1"/>
  <c r="J10" i="1" s="1"/>
  <c r="K9" i="1"/>
  <c r="H9" i="1"/>
  <c r="G9" i="1"/>
  <c r="F9" i="1"/>
  <c r="D9" i="1"/>
  <c r="C9" i="1"/>
  <c r="B9" i="1"/>
  <c r="J9" i="1" s="1"/>
  <c r="J8" i="1"/>
  <c r="I8" i="1"/>
  <c r="H8" i="1"/>
  <c r="G8" i="1"/>
  <c r="F8" i="1"/>
  <c r="D8" i="1"/>
  <c r="C8" i="1"/>
  <c r="B8" i="1"/>
  <c r="E8" i="1" s="1"/>
  <c r="L7" i="1"/>
  <c r="H7" i="1"/>
  <c r="G7" i="1"/>
  <c r="F7" i="1"/>
  <c r="D7" i="1"/>
  <c r="D14" i="1" s="1"/>
  <c r="C7" i="1"/>
  <c r="K7" i="1" s="1"/>
  <c r="B7" i="1"/>
  <c r="A2" i="1"/>
  <c r="J11" i="1" l="1"/>
  <c r="H29" i="1"/>
  <c r="B14" i="1"/>
  <c r="J7" i="1"/>
  <c r="H14" i="1"/>
  <c r="I24" i="1"/>
  <c r="L44" i="1"/>
  <c r="I39" i="1"/>
  <c r="I40" i="1"/>
  <c r="J43" i="1"/>
  <c r="H59" i="1"/>
  <c r="E54" i="1"/>
  <c r="I22" i="1"/>
  <c r="B29" i="1"/>
  <c r="J26" i="1"/>
  <c r="M26" i="1" s="1"/>
  <c r="E27" i="1"/>
  <c r="J39" i="1"/>
  <c r="J41" i="1"/>
  <c r="E42" i="1"/>
  <c r="M43" i="1"/>
  <c r="L53" i="1"/>
  <c r="I54" i="1"/>
  <c r="L56" i="1"/>
  <c r="E7" i="1"/>
  <c r="K10" i="1"/>
  <c r="K11" i="1"/>
  <c r="M11" i="1" s="1"/>
  <c r="J13" i="1"/>
  <c r="L8" i="1"/>
  <c r="L14" i="1" s="1"/>
  <c r="L9" i="1"/>
  <c r="L10" i="1"/>
  <c r="M10" i="1" s="1"/>
  <c r="J12" i="1"/>
  <c r="M12" i="1" s="1"/>
  <c r="J22" i="1"/>
  <c r="E23" i="1"/>
  <c r="K26" i="1"/>
  <c r="K27" i="1"/>
  <c r="M27" i="1" s="1"/>
  <c r="J28" i="1"/>
  <c r="M28" i="1" s="1"/>
  <c r="H44" i="1"/>
  <c r="K42" i="1"/>
  <c r="K52" i="1"/>
  <c r="K59" i="1" s="1"/>
  <c r="I53" i="1"/>
  <c r="E57" i="1"/>
  <c r="L58" i="1"/>
  <c r="J40" i="1"/>
  <c r="L41" i="1"/>
  <c r="L42" i="1"/>
  <c r="D59" i="1"/>
  <c r="K57" i="1"/>
  <c r="K8" i="1"/>
  <c r="M8" i="1" s="1"/>
  <c r="I9" i="1"/>
  <c r="F14" i="1"/>
  <c r="L12" i="1"/>
  <c r="E13" i="1"/>
  <c r="L22" i="1"/>
  <c r="K24" i="1"/>
  <c r="E25" i="1"/>
  <c r="L28" i="1"/>
  <c r="J37" i="1"/>
  <c r="E38" i="1"/>
  <c r="K39" i="1"/>
  <c r="M39" i="1" s="1"/>
  <c r="K40" i="1"/>
  <c r="E41" i="1"/>
  <c r="F59" i="1"/>
  <c r="E55" i="1"/>
  <c r="J56" i="1"/>
  <c r="M56" i="1" s="1"/>
  <c r="L57" i="1"/>
  <c r="F44" i="1"/>
  <c r="I44" i="1" s="1"/>
  <c r="G14" i="1"/>
  <c r="E9" i="1"/>
  <c r="E10" i="1"/>
  <c r="K12" i="1"/>
  <c r="L13" i="1"/>
  <c r="K23" i="1"/>
  <c r="M23" i="1" s="1"/>
  <c r="J24" i="1"/>
  <c r="L26" i="1"/>
  <c r="K28" i="1"/>
  <c r="I7" i="1"/>
  <c r="I13" i="1"/>
  <c r="E22" i="1"/>
  <c r="L24" i="1"/>
  <c r="I25" i="1"/>
  <c r="I28" i="1"/>
  <c r="K38" i="1"/>
  <c r="K44" i="1" s="1"/>
  <c r="I41" i="1"/>
  <c r="G59" i="1"/>
  <c r="K55" i="1"/>
  <c r="M55" i="1" s="1"/>
  <c r="K56" i="1"/>
  <c r="I57" i="1"/>
  <c r="I59" i="1"/>
  <c r="E14" i="1"/>
  <c r="I29" i="1"/>
  <c r="I45" i="1" s="1"/>
  <c r="M9" i="1"/>
  <c r="E29" i="1"/>
  <c r="M37" i="1"/>
  <c r="J38" i="1"/>
  <c r="M38" i="1" s="1"/>
  <c r="J42" i="1"/>
  <c r="B44" i="1"/>
  <c r="J54" i="1"/>
  <c r="M54" i="1" s="1"/>
  <c r="J58" i="1"/>
  <c r="M58" i="1" s="1"/>
  <c r="K22" i="1"/>
  <c r="D44" i="1"/>
  <c r="E12" i="1"/>
  <c r="E24" i="1"/>
  <c r="E28" i="1"/>
  <c r="I37" i="1"/>
  <c r="E40" i="1"/>
  <c r="E52" i="1"/>
  <c r="E56" i="1"/>
  <c r="J25" i="1"/>
  <c r="J53" i="1"/>
  <c r="M53" i="1" s="1"/>
  <c r="J57" i="1"/>
  <c r="M57" i="1" s="1"/>
  <c r="B59" i="1"/>
  <c r="C59" i="1"/>
  <c r="L25" i="1"/>
  <c r="I52" i="1"/>
  <c r="C14" i="1"/>
  <c r="L52" i="1"/>
  <c r="K29" i="1" l="1"/>
  <c r="L59" i="1"/>
  <c r="J14" i="1"/>
  <c r="M24" i="1"/>
  <c r="M41" i="1"/>
  <c r="L29" i="1"/>
  <c r="M40" i="1"/>
  <c r="M13" i="1"/>
  <c r="K14" i="1"/>
  <c r="I14" i="1"/>
  <c r="M42" i="1"/>
  <c r="M7" i="1"/>
  <c r="M52" i="1"/>
  <c r="J59" i="1"/>
  <c r="E59" i="1"/>
  <c r="M25" i="1"/>
  <c r="M22" i="1"/>
  <c r="E44" i="1"/>
  <c r="E45" i="1" s="1"/>
  <c r="J44" i="1"/>
  <c r="M44" i="1" s="1"/>
  <c r="J29" i="1"/>
  <c r="M29" i="1" s="1"/>
  <c r="M59" i="1" l="1"/>
  <c r="M14" i="1"/>
  <c r="M45" i="1"/>
  <c r="M15" i="1" l="1"/>
  <c r="I15" i="1"/>
  <c r="E15" i="1"/>
</calcChain>
</file>

<file path=xl/sharedStrings.xml><?xml version="1.0" encoding="utf-8"?>
<sst xmlns="http://schemas.openxmlformats.org/spreadsheetml/2006/main" count="206" uniqueCount="20">
  <si>
    <t>Tipo de Licencia Médica</t>
  </si>
  <si>
    <t>GÉNERO</t>
  </si>
  <si>
    <t>TOTAL</t>
  </si>
  <si>
    <t>Hombre y No binario</t>
  </si>
  <si>
    <t>Mujer</t>
  </si>
  <si>
    <t>Licencias médicas por
hasta 3 dias</t>
  </si>
  <si>
    <t xml:space="preserve">Licencias medicas entre
[4 a 10] dias </t>
  </si>
  <si>
    <t>Licencias medicas desde
11 o mas días</t>
  </si>
  <si>
    <t>Total</t>
  </si>
  <si>
    <t>Enfermedad o Accidente Común</t>
  </si>
  <si>
    <t xml:space="preserve">Licencia Maternal Pre y Post Natal </t>
  </si>
  <si>
    <t>Enfermedad grave hijo menor de un año</t>
  </si>
  <si>
    <t>Accidente del trabajo o del trayecto</t>
  </si>
  <si>
    <t>Enfermedad Profesional</t>
  </si>
  <si>
    <t>Patología del Embarazo</t>
  </si>
  <si>
    <t>Ley SANNA</t>
  </si>
  <si>
    <t>% según género</t>
  </si>
  <si>
    <t>Descripción</t>
  </si>
  <si>
    <t>Número de funcionarios</t>
  </si>
  <si>
    <t>% Licencias médicas reembolsadas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</si>
</sst>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0.0%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Display"/>
      <family val="2"/>
    </font>
    <font>
      <b/>
      <i/>
      <sz val="14"/>
      <color theme="1"/>
      <name val="Aptos Display"/>
      <family val="2"/>
    </font>
    <font>
      <sz val="14"/>
      <color theme="1"/>
      <name val="Aptos Display"/>
      <family val="2"/>
    </font>
    <font>
      <b/>
      <sz val="11"/>
      <color theme="1"/>
      <name val="Aptos Display"/>
      <family val="2"/>
    </font>
    <font>
      <sz val="12"/>
      <color theme="1"/>
      <name val="Aptos Display"/>
      <family val="2"/>
    </font>
    <font>
      <b/>
      <i/>
      <sz val="12"/>
      <color theme="1"/>
      <name val="Aptos Display"/>
      <family val="2"/>
    </font>
    <font>
      <b/>
      <sz val="12"/>
      <color theme="1"/>
      <name val="Aptos Display"/>
      <family val="2"/>
    </font>
    <font>
      <b/>
      <i/>
      <sz val="11"/>
      <color theme="1"/>
      <name val="Aptos Display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5E6A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0" borderId="15" xfId="0" applyFont="1" applyBorder="1" applyAlignment="1">
      <alignment horizontal="left" wrapText="1"/>
    </xf>
    <xf numFmtId="3" fontId="6" fillId="0" borderId="16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3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left" wrapText="1"/>
    </xf>
    <xf numFmtId="3" fontId="6" fillId="0" borderId="21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0" fontId="7" fillId="2" borderId="2" xfId="0" applyFont="1" applyFill="1" applyBorder="1"/>
    <xf numFmtId="3" fontId="7" fillId="2" borderId="11" xfId="0" applyNumberFormat="1" applyFont="1" applyFill="1" applyBorder="1" applyAlignment="1">
      <alignment horizontal="center"/>
    </xf>
    <xf numFmtId="3" fontId="7" fillId="2" borderId="12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7" fillId="3" borderId="1" xfId="0" applyFont="1" applyFill="1" applyBorder="1"/>
    <xf numFmtId="3" fontId="7" fillId="0" borderId="2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64" fontId="7" fillId="4" borderId="4" xfId="1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3" fontId="7" fillId="4" borderId="4" xfId="0" applyNumberFormat="1" applyFont="1" applyFill="1" applyBorder="1" applyAlignment="1">
      <alignment horizontal="center"/>
    </xf>
    <xf numFmtId="3" fontId="0" fillId="0" borderId="0" xfId="0" applyNumberFormat="1"/>
    <xf numFmtId="0" fontId="7" fillId="4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1" applyNumberFormat="1" applyFont="1" applyBorder="1" applyAlignment="1">
      <alignment horizontal="center"/>
    </xf>
    <xf numFmtId="42" fontId="2" fillId="0" borderId="16" xfId="2" applyFont="1" applyBorder="1" applyAlignment="1">
      <alignment horizontal="center"/>
    </xf>
    <xf numFmtId="42" fontId="2" fillId="0" borderId="17" xfId="2" applyFont="1" applyBorder="1" applyAlignment="1">
      <alignment horizontal="center"/>
    </xf>
    <xf numFmtId="42" fontId="2" fillId="0" borderId="18" xfId="2" applyFont="1" applyBorder="1" applyAlignment="1">
      <alignment horizontal="center"/>
    </xf>
    <xf numFmtId="42" fontId="2" fillId="0" borderId="19" xfId="2" applyFont="1" applyBorder="1" applyAlignment="1">
      <alignment horizontal="center"/>
    </xf>
    <xf numFmtId="42" fontId="2" fillId="0" borderId="21" xfId="2" applyFont="1" applyBorder="1" applyAlignment="1">
      <alignment horizontal="center"/>
    </xf>
    <xf numFmtId="42" fontId="2" fillId="0" borderId="22" xfId="2" applyFont="1" applyBorder="1" applyAlignment="1">
      <alignment horizontal="center"/>
    </xf>
    <xf numFmtId="42" fontId="2" fillId="0" borderId="23" xfId="2" applyFont="1" applyBorder="1" applyAlignment="1">
      <alignment horizontal="center"/>
    </xf>
    <xf numFmtId="42" fontId="2" fillId="0" borderId="24" xfId="2" applyFont="1" applyBorder="1" applyAlignment="1">
      <alignment horizontal="center"/>
    </xf>
    <xf numFmtId="42" fontId="9" fillId="2" borderId="11" xfId="2" applyFont="1" applyFill="1" applyBorder="1" applyAlignment="1">
      <alignment horizontal="center"/>
    </xf>
    <xf numFmtId="42" fontId="9" fillId="2" borderId="12" xfId="2" applyFont="1" applyFill="1" applyBorder="1" applyAlignment="1">
      <alignment horizontal="center"/>
    </xf>
    <xf numFmtId="42" fontId="9" fillId="2" borderId="13" xfId="2" applyFont="1" applyFill="1" applyBorder="1" applyAlignment="1">
      <alignment horizontal="center"/>
    </xf>
    <xf numFmtId="42" fontId="9" fillId="2" borderId="14" xfId="2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</cellXfs>
  <cellStyles count="3">
    <cellStyle name="Moneda [0] 2" xfId="2" xr:uid="{2E66BA95-62FE-4617-AA85-F19AA8652AC4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f.avv\AppData\Local\Microsoft\Windows\INetCache\Content.Outlook\RCBO81NY\L_2B%20-%20INNOVA.xlsx" TargetMode="External"/><Relationship Id="rId1" Type="http://schemas.openxmlformats.org/officeDocument/2006/relationships/externalLinkPath" Target="file:///C:\Users\gaf.avv\AppData\Local\Microsoft\Windows\INetCache\Content.Outlook\RCBO81NY\L_2B%20-%20INNOV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f.avv\AppData\Local\Microsoft\Windows\INetCache\Content.Outlook\RCBO81NY\L_2B%20(1)%20-%20CORFO%20(003).xlsx" TargetMode="External"/><Relationship Id="rId1" Type="http://schemas.openxmlformats.org/officeDocument/2006/relationships/externalLinkPath" Target="file:///C:\Users\gaf.avv\AppData\Local\Microsoft\Windows\INetCache\Content.Outlook\RCBO81NY\L_2B%20(1)%20-%20CORFO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"/>
      <sheetName val="Datos"/>
      <sheetName val="BD_Servicios"/>
      <sheetName val="L_Conversion"/>
    </sheetNames>
    <sheetDataSet>
      <sheetData sheetId="0"/>
      <sheetData sheetId="1">
        <row r="1">
          <cell r="AB1">
            <v>18</v>
          </cell>
        </row>
        <row r="2">
          <cell r="AB2">
            <v>12</v>
          </cell>
        </row>
        <row r="111">
          <cell r="D111">
            <v>14</v>
          </cell>
          <cell r="E111">
            <v>14</v>
          </cell>
          <cell r="F111">
            <v>174</v>
          </cell>
          <cell r="H111">
            <v>45</v>
          </cell>
          <cell r="I111">
            <v>23</v>
          </cell>
          <cell r="J111">
            <v>307</v>
          </cell>
        </row>
        <row r="112">
          <cell r="D112">
            <v>0</v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0</v>
          </cell>
          <cell r="J119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</row>
        <row r="134">
          <cell r="D134">
            <v>7</v>
          </cell>
          <cell r="E134">
            <v>3</v>
          </cell>
          <cell r="F134">
            <v>6</v>
          </cell>
          <cell r="H134">
            <v>21</v>
          </cell>
          <cell r="I134">
            <v>4</v>
          </cell>
          <cell r="J134">
            <v>19</v>
          </cell>
        </row>
        <row r="135">
          <cell r="D135">
            <v>0</v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H142">
            <v>0</v>
          </cell>
          <cell r="I142">
            <v>0</v>
          </cell>
          <cell r="J142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</row>
        <row r="157">
          <cell r="D157">
            <v>7</v>
          </cell>
          <cell r="E157">
            <v>3</v>
          </cell>
          <cell r="F157">
            <v>6</v>
          </cell>
          <cell r="H157">
            <v>21</v>
          </cell>
          <cell r="I157">
            <v>4</v>
          </cell>
          <cell r="J157">
            <v>19</v>
          </cell>
        </row>
        <row r="158"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H165">
            <v>0</v>
          </cell>
          <cell r="I165">
            <v>0</v>
          </cell>
          <cell r="J165">
            <v>0</v>
          </cell>
        </row>
        <row r="167">
          <cell r="H167">
            <v>0</v>
          </cell>
          <cell r="I167">
            <v>0</v>
          </cell>
          <cell r="J167">
            <v>0</v>
          </cell>
        </row>
        <row r="168">
          <cell r="H168">
            <v>0</v>
          </cell>
          <cell r="I168">
            <v>0</v>
          </cell>
          <cell r="J168">
            <v>0</v>
          </cell>
        </row>
        <row r="169">
          <cell r="H169">
            <v>0</v>
          </cell>
          <cell r="I169">
            <v>0</v>
          </cell>
          <cell r="J169">
            <v>0</v>
          </cell>
        </row>
        <row r="170">
          <cell r="H170">
            <v>0</v>
          </cell>
          <cell r="I170">
            <v>0</v>
          </cell>
          <cell r="J170">
            <v>0</v>
          </cell>
        </row>
        <row r="179">
          <cell r="D179">
            <v>449152</v>
          </cell>
          <cell r="E179">
            <v>1196588</v>
          </cell>
          <cell r="F179">
            <v>28967808</v>
          </cell>
          <cell r="H179">
            <v>1500954</v>
          </cell>
          <cell r="I179">
            <v>2493290</v>
          </cell>
          <cell r="J179">
            <v>38372814</v>
          </cell>
        </row>
        <row r="180"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</row>
        <row r="197">
          <cell r="D197" t="str">
            <v>Junio</v>
          </cell>
        </row>
      </sheetData>
      <sheetData sheetId="2">
        <row r="2">
          <cell r="A2" t="str">
            <v>010101</v>
          </cell>
          <cell r="B2" t="str">
            <v>PRESIDENCIA DE LA REPÚBLICA</v>
          </cell>
          <cell r="C2" t="str">
            <v>Presidencia de la República</v>
          </cell>
          <cell r="D2" t="str">
            <v>Presidencia de la República</v>
          </cell>
        </row>
        <row r="3">
          <cell r="A3" t="str">
            <v>020101</v>
          </cell>
          <cell r="B3" t="str">
            <v>CONGRESO NACIONAL</v>
          </cell>
          <cell r="C3" t="str">
            <v>Senado</v>
          </cell>
          <cell r="D3" t="str">
            <v>Senado</v>
          </cell>
        </row>
        <row r="4">
          <cell r="A4" t="str">
            <v>020101_1</v>
          </cell>
          <cell r="B4" t="str">
            <v>CONGRESO NACIONAL</v>
          </cell>
          <cell r="C4" t="str">
            <v>Senado</v>
          </cell>
          <cell r="D4" t="str">
            <v>Senado</v>
          </cell>
        </row>
        <row r="5">
          <cell r="A5" t="str">
            <v>020101_2</v>
          </cell>
          <cell r="B5" t="str">
            <v>CONGRESO NACIONAL</v>
          </cell>
          <cell r="C5" t="str">
            <v>Senado</v>
          </cell>
          <cell r="D5" t="str">
            <v>Senado</v>
          </cell>
        </row>
        <row r="6">
          <cell r="A6" t="str">
            <v>020201</v>
          </cell>
          <cell r="B6" t="str">
            <v>CONGRESO NACIONAL</v>
          </cell>
          <cell r="C6" t="str">
            <v>Cámara de Diputados</v>
          </cell>
          <cell r="D6" t="str">
            <v>Cámara de Diputados</v>
          </cell>
        </row>
        <row r="7">
          <cell r="A7" t="str">
            <v>020301</v>
          </cell>
          <cell r="B7" t="str">
            <v>CONGRESO NACIONAL</v>
          </cell>
          <cell r="C7" t="str">
            <v>Biblioteca del Congreso</v>
          </cell>
          <cell r="D7" t="str">
            <v>Biblioteca del Congreso</v>
          </cell>
        </row>
        <row r="8">
          <cell r="A8" t="str">
            <v>020401</v>
          </cell>
          <cell r="B8" t="str">
            <v>CONGRESO NACIONAL</v>
          </cell>
          <cell r="C8" t="str">
            <v>Consejo Resolutivo de Asignaciones Parlamentarias</v>
          </cell>
          <cell r="D8" t="str">
            <v>Consejo Resolutivo de Asignaciones Parlamentarias</v>
          </cell>
        </row>
        <row r="9">
          <cell r="A9" t="str">
            <v>020402</v>
          </cell>
          <cell r="B9" t="str">
            <v>CONGRESO NACIONAL</v>
          </cell>
          <cell r="C9" t="str">
            <v>Consejo Resolutivo de Asignaciones Parlamentarias</v>
          </cell>
          <cell r="D9" t="str">
            <v>Comité de Auditoría Parlamentaria</v>
          </cell>
        </row>
        <row r="10">
          <cell r="A10" t="str">
            <v>030101</v>
          </cell>
          <cell r="B10" t="str">
            <v>PODER JUDICIAL</v>
          </cell>
          <cell r="C10" t="str">
            <v>Poder Judicial</v>
          </cell>
          <cell r="D10" t="str">
            <v>Poder Judicial</v>
          </cell>
        </row>
        <row r="11">
          <cell r="A11" t="str">
            <v>030102</v>
          </cell>
          <cell r="B11" t="str">
            <v>PODER JUDICIAL</v>
          </cell>
          <cell r="C11" t="str">
            <v>Poder Judicial</v>
          </cell>
          <cell r="D11" t="str">
            <v>Unidades de Apoyo a Tribunales</v>
          </cell>
        </row>
        <row r="12">
          <cell r="A12" t="str">
            <v>030301</v>
          </cell>
          <cell r="B12" t="str">
            <v>PODER JUDICIAL</v>
          </cell>
          <cell r="C12" t="str">
            <v>Corporación Administrativa del Poder Judicial</v>
          </cell>
          <cell r="D12" t="str">
            <v>Corporación Administrativa del Poder Judicial</v>
          </cell>
        </row>
        <row r="13">
          <cell r="A13" t="str">
            <v>030401</v>
          </cell>
          <cell r="B13" t="str">
            <v>PODER JUDICIAL</v>
          </cell>
          <cell r="C13" t="str">
            <v>Academia Judicial</v>
          </cell>
          <cell r="D13" t="str">
            <v>Academia Judicial</v>
          </cell>
        </row>
        <row r="14">
          <cell r="A14" t="str">
            <v>040101</v>
          </cell>
          <cell r="B14" t="str">
            <v>CONTRALORÍA GENERAL DE LA REPÚBLICA</v>
          </cell>
          <cell r="C14" t="str">
            <v>Contraloría General de la República</v>
          </cell>
          <cell r="D14" t="str">
            <v>Contraloría General de la República</v>
          </cell>
        </row>
        <row r="15">
          <cell r="A15" t="str">
            <v>050201</v>
          </cell>
          <cell r="B15" t="str">
            <v>MINISTERIO DEL INTERIOR Y SEGURIDAD PÚBLICA</v>
          </cell>
          <cell r="C15" t="str">
            <v>Servicio de Gobierno Interior</v>
          </cell>
          <cell r="D15" t="str">
            <v>Servicio de Gobierno Interior</v>
          </cell>
        </row>
        <row r="16">
          <cell r="A16" t="str">
            <v>050401</v>
          </cell>
          <cell r="B16" t="str">
            <v>MINISTERIO DEL INTERIOR Y SEGURIDAD PÚBLICA</v>
          </cell>
          <cell r="C16" t="str">
            <v>Servicio Nacional de Prevención y Respuesta Ante Desastres</v>
          </cell>
          <cell r="D16" t="str">
            <v>Servicio Nacional de Prevención y Respuesta Ante Desastres</v>
          </cell>
        </row>
        <row r="17">
          <cell r="A17" t="str">
            <v>050501</v>
          </cell>
          <cell r="B17" t="str">
            <v>MINISTERIO DEL INTERIOR Y SEGURIDAD PÚBLICA</v>
          </cell>
          <cell r="C17" t="str">
            <v>Subsecretaría de Desarrollo Regional y Administrativo</v>
          </cell>
          <cell r="D17" t="str">
            <v>Subsecretaría de Desarrollo Regional y Administrativo</v>
          </cell>
        </row>
        <row r="18">
          <cell r="A18" t="str">
            <v>050502</v>
          </cell>
          <cell r="B18" t="str">
            <v>MINISTERIO DEL INTERIOR Y SEGURIDAD PÚBLICA</v>
          </cell>
          <cell r="C18" t="str">
            <v>Subsecretaría de Desarrollo Regional y Administrativo</v>
          </cell>
          <cell r="D18" t="str">
            <v>Fortalecimiento de la Gestión Subnacional</v>
          </cell>
        </row>
        <row r="19">
          <cell r="A19" t="str">
            <v>050503</v>
          </cell>
          <cell r="B19" t="str">
            <v>MINISTERIO DEL INTERIOR Y SEGURIDAD PÚBLICA</v>
          </cell>
          <cell r="C19" t="str">
            <v>Subsecretaría de Desarrollo Regional y Administrativo</v>
          </cell>
          <cell r="D19" t="str">
            <v>Programas de Desarrollo Local</v>
          </cell>
        </row>
        <row r="20">
          <cell r="A20" t="str">
            <v>050505</v>
          </cell>
          <cell r="B20" t="str">
            <v>MINISTERIO DEL INTERIOR Y SEGURIDAD PÚBLICA</v>
          </cell>
          <cell r="C20" t="str">
            <v>Subsecretaría de Desarrollo Regional y Administrativo</v>
          </cell>
          <cell r="D20" t="str">
            <v>Transferencias a Gobiernos Regionales</v>
          </cell>
        </row>
        <row r="21">
          <cell r="A21" t="str">
            <v>050701</v>
          </cell>
          <cell r="B21" t="str">
            <v>MINISTERIO DEL INTERIOR Y SEGURIDAD PÚBLICA</v>
          </cell>
          <cell r="C21" t="str">
            <v>Agencia Nacional de Inteligencia</v>
          </cell>
          <cell r="D21" t="str">
            <v>Agencia Nacional de Inteligencia</v>
          </cell>
        </row>
        <row r="22">
          <cell r="A22" t="str">
            <v>050801</v>
          </cell>
          <cell r="B22" t="str">
            <v>MINISTERIO DEL INTERIOR Y SEGURIDAD PÚBLICA</v>
          </cell>
          <cell r="C22" t="str">
            <v>Subsecretaría de Prevención del Delito</v>
          </cell>
          <cell r="D22" t="str">
            <v>Subsecretaría de Prevención del Delito</v>
          </cell>
        </row>
        <row r="23">
          <cell r="A23" t="str">
            <v>050802</v>
          </cell>
          <cell r="B23" t="str">
            <v>MINISTERIO DEL INTERIOR Y SEGURIDAD PÚBLICA</v>
          </cell>
          <cell r="C23" t="str">
            <v>Subsecretaría de Prevención del Delito</v>
          </cell>
          <cell r="D23" t="str">
            <v>Centros Regionales de Atención y Orientación a Víctimas</v>
          </cell>
        </row>
        <row r="24">
          <cell r="A24" t="str">
            <v>050901</v>
          </cell>
          <cell r="B24" t="str">
            <v>MINISTERIO DEL INTERIOR Y SEGURIDAD PÚBLICA</v>
          </cell>
          <cell r="C24" t="str">
            <v>Servicio Nacional para Prevención y Rehabilitación Consumo de Drogas y</v>
          </cell>
          <cell r="D24" t="str">
            <v>Alcohol</v>
          </cell>
        </row>
        <row r="25">
          <cell r="A25" t="str">
            <v>051001</v>
          </cell>
          <cell r="B25" t="str">
            <v>MINISTERIO DEL INTERIOR Y SEGURIDAD PÚBLICA</v>
          </cell>
          <cell r="C25" t="str">
            <v>Subsecretaría del Interior</v>
          </cell>
          <cell r="D25" t="str">
            <v>Subsecretaría del Interior</v>
          </cell>
        </row>
        <row r="26">
          <cell r="A26" t="str">
            <v>051002</v>
          </cell>
          <cell r="B26" t="str">
            <v>MINISTERIO DEL INTERIOR Y SEGURIDAD PÚBLICA</v>
          </cell>
          <cell r="C26" t="str">
            <v>Subsecretaría del Interior</v>
          </cell>
          <cell r="D26" t="str">
            <v>Red de Conectividad del Estado</v>
          </cell>
        </row>
        <row r="27">
          <cell r="A27" t="str">
            <v>051003</v>
          </cell>
          <cell r="B27" t="str">
            <v>MINISTERIO DEL INTERIOR Y SEGURIDAD PÚBLICA</v>
          </cell>
          <cell r="C27" t="str">
            <v>Subsecretaría del Interior</v>
          </cell>
          <cell r="D27" t="str">
            <v>Fondo Social</v>
          </cell>
        </row>
        <row r="28">
          <cell r="A28" t="str">
            <v>051004</v>
          </cell>
          <cell r="B28" t="str">
            <v>MINISTERIO DEL INTERIOR Y SEGURIDAD PÚBLICA</v>
          </cell>
          <cell r="C28" t="str">
            <v>Subsecretaría del Interior</v>
          </cell>
          <cell r="D28" t="str">
            <v>Bomberos de Chile</v>
          </cell>
        </row>
        <row r="29">
          <cell r="A29" t="str">
            <v>053101</v>
          </cell>
          <cell r="B29" t="str">
            <v>MINISTERIO DEL INTERIOR Y SEGURIDAD PÚBLICA</v>
          </cell>
          <cell r="C29" t="str">
            <v>Carabineros de Chile</v>
          </cell>
          <cell r="D29" t="str">
            <v>Carabineros de Chile</v>
          </cell>
        </row>
        <row r="30">
          <cell r="A30" t="str">
            <v>053102</v>
          </cell>
          <cell r="B30" t="str">
            <v>MINISTERIO DEL INTERIOR Y SEGURIDAD PÚBLICA</v>
          </cell>
          <cell r="C30" t="str">
            <v>Carabineros de Chile</v>
          </cell>
          <cell r="D30" t="str">
            <v>Formación y Perfeccionamiento Policial</v>
          </cell>
        </row>
        <row r="31">
          <cell r="A31" t="str">
            <v>053201</v>
          </cell>
          <cell r="B31" t="str">
            <v>MINISTERIO DEL INTERIOR Y SEGURIDAD PÚBLICA</v>
          </cell>
          <cell r="C31" t="str">
            <v>Hospital de Carabineros</v>
          </cell>
          <cell r="D31" t="str">
            <v>Hospital de Carabineros</v>
          </cell>
        </row>
        <row r="32">
          <cell r="A32" t="str">
            <v>053301</v>
          </cell>
          <cell r="B32" t="str">
            <v>MINISTERIO DEL INTERIOR Y SEGURIDAD PÚBLICA</v>
          </cell>
          <cell r="C32" t="str">
            <v>Policía de Investigaciones de Chile</v>
          </cell>
          <cell r="D32" t="str">
            <v>Policía de Investigaciones de Chile</v>
          </cell>
        </row>
        <row r="33">
          <cell r="A33" t="str">
            <v>053501</v>
          </cell>
          <cell r="B33" t="str">
            <v>MINISTERIO DEL INTERIOR Y SEGURIDAD PÚBLICA</v>
          </cell>
          <cell r="C33" t="str">
            <v>Servicio Nacional de Migraciones</v>
          </cell>
          <cell r="D33" t="str">
            <v>Servicio Nacional de Migraciones</v>
          </cell>
        </row>
        <row r="34">
          <cell r="A34" t="str">
            <v>053601</v>
          </cell>
          <cell r="B34" t="str">
            <v>MINISTERIO DEL INTERIOR Y SEGURIDAD PÚBLICA</v>
          </cell>
          <cell r="C34" t="str">
            <v>Agencia Nacional de Ciberseguridad</v>
          </cell>
          <cell r="D34" t="str">
            <v>Agencia Nacional de Ciberseguridad</v>
          </cell>
        </row>
        <row r="35">
          <cell r="A35" t="str">
            <v>060101</v>
          </cell>
          <cell r="B35" t="str">
            <v>MINISTERIO DE RELACIONES EXTERIORES</v>
          </cell>
          <cell r="C35" t="str">
            <v>Secretaría y Administración General y Servicio Exterior</v>
          </cell>
          <cell r="D35" t="str">
            <v>Secretaría y Administración General y Servicio Exterior</v>
          </cell>
        </row>
        <row r="36">
          <cell r="A36" t="str">
            <v>060301</v>
          </cell>
          <cell r="B36" t="str">
            <v>MINISTERIO DE RELACIONES EXTERIORES</v>
          </cell>
          <cell r="C36" t="str">
            <v>Dirección de Fronteras y Límites del Estado</v>
          </cell>
          <cell r="D36" t="str">
            <v>Dirección de Fronteras y Límites del Estado</v>
          </cell>
        </row>
        <row r="37">
          <cell r="A37" t="str">
            <v>060401</v>
          </cell>
          <cell r="B37" t="str">
            <v>MINISTERIO DE RELACIONES EXTERIORES</v>
          </cell>
          <cell r="C37" t="str">
            <v>Instituto Antártico Chileno</v>
          </cell>
          <cell r="D37" t="str">
            <v>Instituto Antártico Chileno</v>
          </cell>
        </row>
        <row r="38">
          <cell r="A38" t="str">
            <v>060501</v>
          </cell>
          <cell r="B38" t="str">
            <v>MINISTERIO DE RELACIONES EXTERIORES</v>
          </cell>
          <cell r="C38" t="str">
            <v>Agencia Chilena de Cooperación Internacional para el Desarrollo</v>
          </cell>
          <cell r="D38" t="str">
            <v>Agencia Chilena de Cooperación Internacional para el Desarrollo</v>
          </cell>
        </row>
        <row r="39">
          <cell r="A39" t="str">
            <v>060601</v>
          </cell>
          <cell r="B39" t="str">
            <v>MINISTERIO DE RELACIONES EXTERIORES</v>
          </cell>
          <cell r="C39" t="str">
            <v>Subsecretaría de Relaciones Económicas Internacionales</v>
          </cell>
          <cell r="D39" t="str">
            <v>Subsecretaría de Relaciones Económicas Internacionales</v>
          </cell>
        </row>
        <row r="40">
          <cell r="A40" t="str">
            <v>060701</v>
          </cell>
          <cell r="B40" t="str">
            <v>MINISTERIO DE RELACIONES EXTERIORES</v>
          </cell>
          <cell r="C40" t="str">
            <v>Dirección General de Promoción de Exportaciones</v>
          </cell>
          <cell r="D40" t="str">
            <v>Dirección General de Promoción de Exportaciones</v>
          </cell>
        </row>
        <row r="41">
          <cell r="A41" t="str">
            <v>070101</v>
          </cell>
          <cell r="B41" t="str">
            <v>MINISTERIO DE ECONOMÍA, FOMENTO Y TURISMO</v>
          </cell>
          <cell r="C41" t="str">
            <v>Subsecretaría de Economía y Empresas de Menor Tamaño</v>
          </cell>
          <cell r="D41" t="str">
            <v>Subsecretaría de Economía y Empresas de Menor Tamaño</v>
          </cell>
        </row>
        <row r="42">
          <cell r="A42" t="str">
            <v>070107</v>
          </cell>
          <cell r="B42" t="str">
            <v>MINISTERIO DE ECONOMÍA, FOMENTO Y TURISMO</v>
          </cell>
          <cell r="C42" t="str">
            <v>Subsecretaría de Economía y Empresas de Menor Tamaño</v>
          </cell>
          <cell r="D42" t="str">
            <v>Fondo de Innovación para la Competitividad - Emprendimiento</v>
          </cell>
        </row>
        <row r="43">
          <cell r="A43" t="str">
            <v>070113</v>
          </cell>
          <cell r="B43" t="str">
            <v>MINISTERIO DE ECONOMÍA, FOMENTO Y TURISMO</v>
          </cell>
          <cell r="C43" t="str">
            <v>Subsecretaría de Economía y Empresas de Menor Tamaño</v>
          </cell>
          <cell r="D43" t="str">
            <v>Desarrollo Productivo Sostenible</v>
          </cell>
        </row>
        <row r="44">
          <cell r="A44" t="str">
            <v>070201</v>
          </cell>
          <cell r="B44" t="str">
            <v>MINISTERIO DE ECONOMÍA, FOMENTO Y TURISMO</v>
          </cell>
          <cell r="C44" t="str">
            <v>Servicio Nacional del Consumidor</v>
          </cell>
          <cell r="D44" t="str">
            <v>Servicio Nacional del Consumidor</v>
          </cell>
        </row>
        <row r="45">
          <cell r="A45" t="str">
            <v>070301</v>
          </cell>
          <cell r="B45" t="str">
            <v>MINISTERIO DE ECONOMÍA, FOMENTO Y TURISMO</v>
          </cell>
          <cell r="C45" t="str">
            <v>Subsecretaría de Pesca y Acuicultura</v>
          </cell>
          <cell r="D45" t="str">
            <v>Subsecretaría de Pesca y Acuicultura</v>
          </cell>
        </row>
        <row r="46">
          <cell r="A46" t="str">
            <v>070401</v>
          </cell>
          <cell r="B46" t="str">
            <v>MINISTERIO DE ECONOMÍA, FOMENTO Y TURISMO</v>
          </cell>
          <cell r="C46" t="str">
            <v>Servicio Nacional de Pesca y Acuicultura</v>
          </cell>
          <cell r="D46" t="str">
            <v>Servicio Nacional de Pesca y Acuicultura</v>
          </cell>
        </row>
        <row r="47">
          <cell r="A47" t="str">
            <v>070601</v>
          </cell>
          <cell r="B47" t="str">
            <v>MINISTERIO DE ECONOMÍA, FOMENTO Y TURISMO</v>
          </cell>
          <cell r="C47" t="str">
            <v>Corporación de Fomento de la Producción</v>
          </cell>
          <cell r="D47" t="str">
            <v>Corporación de Fomento de la Producción</v>
          </cell>
        </row>
        <row r="48">
          <cell r="A48" t="str">
            <v>070600_4002</v>
          </cell>
          <cell r="B48" t="str">
            <v>MINISTERIO DE ECONOMÍA, FOMENTO Y TURISMO</v>
          </cell>
          <cell r="C48" t="str">
            <v>Corporación de Fomento de la Producción</v>
          </cell>
          <cell r="D48" t="str">
            <v>Comité Desarrollo Productivo Regional de Antofagasta</v>
          </cell>
        </row>
        <row r="49">
          <cell r="A49" t="str">
            <v>070600_4008</v>
          </cell>
          <cell r="B49" t="str">
            <v>MINISTERIO DE ECONOMÍA, FOMENTO Y TURISMO</v>
          </cell>
          <cell r="C49" t="str">
            <v>Corporación de Fomento de la Producción</v>
          </cell>
          <cell r="D49" t="str">
            <v>Comité Desarrollo Productivo Regional de Biobío</v>
          </cell>
        </row>
        <row r="50">
          <cell r="A50" t="str">
            <v>070600_4014</v>
          </cell>
          <cell r="B50" t="str">
            <v>MINISTERIO DE ECONOMÍA, FOMENTO Y TURISMO</v>
          </cell>
          <cell r="C50" t="str">
            <v>Corporación de Fomento de la Producción</v>
          </cell>
          <cell r="D50" t="str">
            <v>Comité Desarrollo Productivo Regional de Los Rios</v>
          </cell>
        </row>
        <row r="51">
          <cell r="A51" t="str">
            <v>070600_4074</v>
          </cell>
          <cell r="B51" t="str">
            <v>MINISTERIO DE ECONOMÍA, FOMENTO Y TURISMO</v>
          </cell>
          <cell r="C51" t="str">
            <v>Corporación de Fomento de la Producción</v>
          </cell>
          <cell r="D51" t="str">
            <v>Corporación de Fomento de la Producción</v>
          </cell>
        </row>
        <row r="52">
          <cell r="A52" t="str">
            <v>070600_1400</v>
          </cell>
          <cell r="B52" t="str">
            <v>MINISTERIO DE ECONOMÍA, FOMENTO Y TURISMO</v>
          </cell>
          <cell r="C52" t="str">
            <v>Corporación de Fomento de la Producción</v>
          </cell>
          <cell r="D52" t="str">
            <v>Comité Agencia de Fomento de la Producción Sustentable</v>
          </cell>
        </row>
        <row r="53">
          <cell r="A53" t="str">
            <v>070606</v>
          </cell>
          <cell r="B53" t="str">
            <v>MINISTERIO DE ECONOMÍA, FOMENTO Y TURISMO</v>
          </cell>
          <cell r="C53" t="str">
            <v>Corporación de Fomento de la Producción</v>
          </cell>
          <cell r="D53" t="str">
            <v>Inversión y Financiamiento</v>
          </cell>
        </row>
        <row r="54">
          <cell r="A54" t="str">
            <v>070607</v>
          </cell>
          <cell r="B54" t="str">
            <v>MINISTERIO DE ECONOMÍA, FOMENTO Y TURISMO</v>
          </cell>
          <cell r="C54" t="str">
            <v>Corporación de Fomento de la Producción</v>
          </cell>
          <cell r="D54" t="str">
            <v>Desarrollo Productivo Sostenible</v>
          </cell>
        </row>
        <row r="55">
          <cell r="A55" t="str">
            <v>070701</v>
          </cell>
          <cell r="B55" t="str">
            <v>MINISTERIO DE ECONOMÍA, FOMENTO Y TURISMO</v>
          </cell>
          <cell r="C55" t="str">
            <v>Instituto Nacional de Estadísticas</v>
          </cell>
          <cell r="D55" t="str">
            <v>Instituto Nacional de Estadísticas</v>
          </cell>
        </row>
        <row r="56">
          <cell r="A56" t="str">
            <v>070702</v>
          </cell>
          <cell r="B56" t="str">
            <v>MINISTERIO DE ECONOMÍA, FOMENTO Y TURISMO</v>
          </cell>
          <cell r="C56" t="str">
            <v>Instituto Nacional de Estadísticas</v>
          </cell>
          <cell r="D56" t="str">
            <v>Programa Censos</v>
          </cell>
        </row>
        <row r="57">
          <cell r="A57" t="str">
            <v>070703</v>
          </cell>
          <cell r="B57" t="str">
            <v>MINISTERIO DE ECONOMÍA, FOMENTO Y TURISMO</v>
          </cell>
          <cell r="C57" t="str">
            <v>Instituto Nacional de Estadísticas</v>
          </cell>
          <cell r="D57" t="str">
            <v>Encuestas Externas</v>
          </cell>
        </row>
        <row r="58">
          <cell r="A58" t="str">
            <v>070801</v>
          </cell>
          <cell r="B58" t="str">
            <v>MINISTERIO DE ECONOMÍA, FOMENTO Y TURISMO</v>
          </cell>
          <cell r="C58" t="str">
            <v>Fiscalía Nacional Económica</v>
          </cell>
          <cell r="D58" t="str">
            <v>Fiscalía Nacional Económica</v>
          </cell>
        </row>
        <row r="59">
          <cell r="A59" t="str">
            <v>070901</v>
          </cell>
          <cell r="B59" t="str">
            <v>MINISTERIO DE ECONOMÍA, FOMENTO Y TURISMO</v>
          </cell>
          <cell r="C59" t="str">
            <v>Servicio Nacional de Turismo</v>
          </cell>
          <cell r="D59" t="str">
            <v>Servicio Nacional de Turismo</v>
          </cell>
        </row>
        <row r="60">
          <cell r="A60" t="str">
            <v>070903</v>
          </cell>
          <cell r="B60" t="str">
            <v>MINISTERIO DE ECONOMÍA, FOMENTO Y TURISMO</v>
          </cell>
          <cell r="C60" t="str">
            <v>Servicio Nacional de Turismo</v>
          </cell>
          <cell r="D60" t="str">
            <v>Programa de Atracción Turística</v>
          </cell>
        </row>
        <row r="61">
          <cell r="A61" t="str">
            <v>071601</v>
          </cell>
          <cell r="B61" t="str">
            <v>MINISTERIO DE ECONOMÍA, FOMENTO Y TURISMO</v>
          </cell>
          <cell r="C61" t="str">
            <v>Servicio de Cooperación Técnica</v>
          </cell>
          <cell r="D61" t="str">
            <v>Servicio de Cooperación Técnica</v>
          </cell>
        </row>
        <row r="62">
          <cell r="A62" t="str">
            <v>071901</v>
          </cell>
          <cell r="B62" t="str">
            <v>MINISTERIO DE ECONOMÍA, FOMENTO Y TURISMO</v>
          </cell>
          <cell r="C62" t="str">
            <v>Comité Innova Chile</v>
          </cell>
          <cell r="D62" t="str">
            <v>Comité Innova Chile</v>
          </cell>
        </row>
        <row r="63">
          <cell r="A63" t="str">
            <v>072101</v>
          </cell>
          <cell r="B63" t="str">
            <v>MINISTERIO DE ECONOMÍA, FOMENTO Y TURISMO</v>
          </cell>
          <cell r="C63" t="str">
            <v>Agencia de Promoción de la Inversión Extranjera</v>
          </cell>
          <cell r="D63" t="str">
            <v>Agencia de Promoción de la Inversión Extranjera</v>
          </cell>
        </row>
        <row r="64">
          <cell r="A64" t="str">
            <v>072301</v>
          </cell>
          <cell r="B64" t="str">
            <v>MINISTERIO DE ECONOMÍA, FOMENTO Y TURISMO</v>
          </cell>
          <cell r="C64" t="str">
            <v>Instituto Nacional de Propiedad Industrial</v>
          </cell>
          <cell r="D64" t="str">
            <v>Instituto Nacional de Propiedad Industrial</v>
          </cell>
        </row>
        <row r="65">
          <cell r="A65" t="str">
            <v>072401</v>
          </cell>
          <cell r="B65" t="str">
            <v>MINISTERIO DE ECONOMÍA, FOMENTO Y TURISMO</v>
          </cell>
          <cell r="C65" t="str">
            <v>Subsecretaría de Turismo</v>
          </cell>
          <cell r="D65" t="str">
            <v>Subsecretaría de Turismo</v>
          </cell>
        </row>
        <row r="66">
          <cell r="A66" t="str">
            <v>072501</v>
          </cell>
          <cell r="B66" t="str">
            <v>MINISTERIO DE ECONOMÍA, FOMENTO Y TURISMO</v>
          </cell>
          <cell r="C66" t="str">
            <v>Superintendencia de Insolvencia y Reemprendimiento</v>
          </cell>
          <cell r="D66" t="str">
            <v>Superintendencia de Insolvencia y Reemprendimiento</v>
          </cell>
        </row>
        <row r="67">
          <cell r="A67" t="str">
            <v>072601</v>
          </cell>
          <cell r="B67" t="str">
            <v>MINISTERIO DE ECONOMÍA, FOMENTO Y TURISMO</v>
          </cell>
          <cell r="C67" t="str">
            <v>Instituto Nacional Desarrollo Sustentable Pesca Artesanal y Acuicultura</v>
          </cell>
          <cell r="D67" t="str">
            <v>Instituto Nacional Desarrollo Sustentable Pesca Artesanal y Acuicultura</v>
          </cell>
        </row>
        <row r="68">
          <cell r="A68" t="str">
            <v>080101</v>
          </cell>
          <cell r="B68" t="str">
            <v>MINISTERIO DE HACIENDA</v>
          </cell>
          <cell r="C68" t="str">
            <v>Secretaría y Administración General</v>
          </cell>
          <cell r="D68" t="str">
            <v>Secretaría y Administración General</v>
          </cell>
        </row>
        <row r="69">
          <cell r="A69" t="str">
            <v>080106</v>
          </cell>
          <cell r="B69" t="str">
            <v>MINISTERIO DE HACIENDA</v>
          </cell>
          <cell r="C69" t="str">
            <v>Secretaría y Administración General</v>
          </cell>
          <cell r="D69" t="str">
            <v>Unidad Administradora de los Tribunales Tributarios y Aduaneros</v>
          </cell>
        </row>
        <row r="70">
          <cell r="A70" t="str">
            <v>080107</v>
          </cell>
          <cell r="B70" t="str">
            <v>MINISTERIO DE HACIENDA</v>
          </cell>
          <cell r="C70" t="str">
            <v>Secretaría y Administración General</v>
          </cell>
          <cell r="D70" t="str">
            <v>Sistema Integrado de Comercio Exterior</v>
          </cell>
        </row>
        <row r="71">
          <cell r="A71" t="str">
            <v>080108</v>
          </cell>
          <cell r="B71" t="str">
            <v>MINISTERIO DE HACIENDA</v>
          </cell>
          <cell r="C71" t="str">
            <v>Secretaría y Administración General</v>
          </cell>
          <cell r="D71" t="str">
            <v>Secretaría de Modernización del Estado</v>
          </cell>
        </row>
        <row r="72">
          <cell r="A72" t="str">
            <v>080109</v>
          </cell>
          <cell r="B72" t="str">
            <v>MINISTERIO DE HACIENDA</v>
          </cell>
          <cell r="C72" t="str">
            <v>Secretaría y Administración General</v>
          </cell>
          <cell r="D72" t="str">
            <v>Programa Exportación de Servicios</v>
          </cell>
        </row>
        <row r="73">
          <cell r="A73" t="str">
            <v>080111</v>
          </cell>
          <cell r="B73" t="str">
            <v>MINISTERIO DE HACIENDA</v>
          </cell>
          <cell r="C73" t="str">
            <v>Secretaría y Administración General</v>
          </cell>
          <cell r="D73" t="str">
            <v>Laboratorio de Gobierno</v>
          </cell>
        </row>
        <row r="74">
          <cell r="A74" t="str">
            <v>080201</v>
          </cell>
          <cell r="B74" t="str">
            <v>MINISTERIO DE HACIENDA</v>
          </cell>
          <cell r="C74" t="str">
            <v>Dirección de Presupuestos</v>
          </cell>
          <cell r="D74" t="str">
            <v>Dirección de Presupuestos</v>
          </cell>
        </row>
        <row r="75">
          <cell r="A75" t="str">
            <v>080202</v>
          </cell>
          <cell r="B75" t="str">
            <v>MINISTERIO DE HACIENDA</v>
          </cell>
          <cell r="C75" t="str">
            <v>Dirección de Presupuestos</v>
          </cell>
          <cell r="D75" t="str">
            <v>Sistema de Gestión Financiera del Estado</v>
          </cell>
        </row>
        <row r="76">
          <cell r="A76" t="str">
            <v>080301</v>
          </cell>
          <cell r="B76" t="str">
            <v>MINISTERIO DE HACIENDA</v>
          </cell>
          <cell r="C76" t="str">
            <v>Servicio de Impuestos Internos</v>
          </cell>
          <cell r="D76" t="str">
            <v>Servicio de Impuestos Internos</v>
          </cell>
        </row>
        <row r="77">
          <cell r="A77" t="str">
            <v>080401</v>
          </cell>
          <cell r="B77" t="str">
            <v>MINISTERIO DE HACIENDA</v>
          </cell>
          <cell r="C77" t="str">
            <v>Servicio Nacional de Aduanas</v>
          </cell>
          <cell r="D77" t="str">
            <v>Servicio Nacional de Aduanas</v>
          </cell>
        </row>
        <row r="78">
          <cell r="A78" t="str">
            <v>080501</v>
          </cell>
          <cell r="B78" t="str">
            <v>MINISTERIO DE HACIENDA</v>
          </cell>
          <cell r="C78" t="str">
            <v>Servicio de Tesorerías</v>
          </cell>
          <cell r="D78" t="str">
            <v>Servicio de Tesorerías</v>
          </cell>
        </row>
        <row r="79">
          <cell r="A79" t="str">
            <v>080701</v>
          </cell>
          <cell r="B79" t="str">
            <v>MINISTERIO DE HACIENDA</v>
          </cell>
          <cell r="C79" t="str">
            <v>Dirección de Compras y Contratación Pública</v>
          </cell>
          <cell r="D79" t="str">
            <v>Dirección de Compras y Contratación Pública</v>
          </cell>
        </row>
        <row r="80">
          <cell r="A80" t="str">
            <v>081501</v>
          </cell>
          <cell r="B80" t="str">
            <v>MINISTERIO DE HACIENDA</v>
          </cell>
          <cell r="C80" t="str">
            <v>Dirección Nacional del Servicio Civil</v>
          </cell>
          <cell r="D80" t="str">
            <v>Dirección Nacional del Servicio Civil</v>
          </cell>
        </row>
        <row r="81">
          <cell r="A81" t="str">
            <v>081601</v>
          </cell>
          <cell r="B81" t="str">
            <v>MINISTERIO DE HACIENDA</v>
          </cell>
          <cell r="C81" t="str">
            <v>Unidad de Análisis Financiero</v>
          </cell>
          <cell r="D81" t="str">
            <v>Unidad de Análisis Financiero</v>
          </cell>
        </row>
        <row r="82">
          <cell r="A82" t="str">
            <v>081701</v>
          </cell>
          <cell r="B82" t="str">
            <v>MINISTERIO DE HACIENDA</v>
          </cell>
          <cell r="C82" t="str">
            <v>Superintendencia de Casinos de Juego</v>
          </cell>
          <cell r="D82" t="str">
            <v>Superintendencia de Casinos de Juego</v>
          </cell>
        </row>
        <row r="83">
          <cell r="A83" t="str">
            <v>083001</v>
          </cell>
          <cell r="B83" t="str">
            <v>MINISTERIO DE HACIENDA</v>
          </cell>
          <cell r="C83" t="str">
            <v>Consejo de Defensa del Estado</v>
          </cell>
          <cell r="D83" t="str">
            <v>Consejo de Defensa del Estado</v>
          </cell>
        </row>
        <row r="84">
          <cell r="A84" t="str">
            <v>083101</v>
          </cell>
          <cell r="B84" t="str">
            <v>MINISTERIO DE HACIENDA</v>
          </cell>
          <cell r="C84" t="str">
            <v>Comisión para el Mercado Financiero</v>
          </cell>
          <cell r="D84" t="str">
            <v>Comisión para el Mercado Financiero</v>
          </cell>
        </row>
        <row r="85">
          <cell r="A85" t="str">
            <v>083301</v>
          </cell>
          <cell r="B85" t="str">
            <v>MINISTERIO DE HACIENDA</v>
          </cell>
          <cell r="C85" t="str">
            <v>Defensoría del Contribuyente</v>
          </cell>
          <cell r="D85" t="str">
            <v>Defensoría del Contribuyente</v>
          </cell>
        </row>
        <row r="86">
          <cell r="A86" t="str">
            <v>090101</v>
          </cell>
          <cell r="B86" t="str">
            <v>MINISTERIO DE EDUCACIÓN</v>
          </cell>
          <cell r="C86" t="str">
            <v>Subsecretaría de Educación</v>
          </cell>
          <cell r="D86" t="str">
            <v>Subsecretaría de Educación</v>
          </cell>
        </row>
        <row r="87">
          <cell r="A87" t="str">
            <v>090103</v>
          </cell>
          <cell r="B87" t="str">
            <v>MINISTERIO DE EDUCACIÓN</v>
          </cell>
          <cell r="C87" t="str">
            <v>Subsecretaría de Educación</v>
          </cell>
          <cell r="D87" t="str">
            <v>Mejoramiento de la Calidad de la Educación</v>
          </cell>
        </row>
        <row r="88">
          <cell r="A88" t="str">
            <v>090104</v>
          </cell>
          <cell r="B88" t="str">
            <v>MINISTERIO DE EDUCACIÓN</v>
          </cell>
          <cell r="C88" t="str">
            <v>Subsecretaría de Educación</v>
          </cell>
          <cell r="D88" t="str">
            <v>Desarrollo Profesional Docente y Directivo</v>
          </cell>
        </row>
        <row r="89">
          <cell r="A89" t="str">
            <v>090111</v>
          </cell>
          <cell r="B89" t="str">
            <v>MINISTERIO DE EDUCACIÓN</v>
          </cell>
          <cell r="C89" t="str">
            <v>Subsecretaría de Educación</v>
          </cell>
          <cell r="D89" t="str">
            <v>Recursos Educativos</v>
          </cell>
        </row>
        <row r="90">
          <cell r="A90" t="str">
            <v>090120</v>
          </cell>
          <cell r="B90" t="str">
            <v>MINISTERIO DE EDUCACIÓN</v>
          </cell>
          <cell r="C90" t="str">
            <v>Subsecretaría de Educación</v>
          </cell>
          <cell r="D90" t="str">
            <v>Subvenciones a los Establecimientos Educacionales</v>
          </cell>
        </row>
        <row r="91">
          <cell r="A91" t="str">
            <v>090121</v>
          </cell>
          <cell r="B91" t="str">
            <v>MINISTERIO DE EDUCACIÓN</v>
          </cell>
          <cell r="C91" t="str">
            <v>Subsecretaría de Educación</v>
          </cell>
          <cell r="D91" t="str">
            <v>Gestión de Subvenciones a Establecimientos Educacionales</v>
          </cell>
        </row>
        <row r="92">
          <cell r="A92" t="str">
            <v>090201</v>
          </cell>
          <cell r="B92" t="str">
            <v>MINISTERIO DE EDUCACIÓN</v>
          </cell>
          <cell r="C92" t="str">
            <v>Superintendencia de Educación</v>
          </cell>
          <cell r="D92" t="str">
            <v>Superintendencia de Educación</v>
          </cell>
        </row>
        <row r="93">
          <cell r="A93" t="str">
            <v>090301</v>
          </cell>
          <cell r="B93" t="str">
            <v>MINISTERIO DE EDUCACIÓN</v>
          </cell>
          <cell r="C93" t="str">
            <v>Agencia de Calidad de la Educación</v>
          </cell>
          <cell r="D93" t="str">
            <v>Agencia de Calidad de la Educación</v>
          </cell>
        </row>
        <row r="94">
          <cell r="A94" t="str">
            <v>090401</v>
          </cell>
          <cell r="B94" t="str">
            <v>MINISTERIO DE EDUCACIÓN</v>
          </cell>
          <cell r="C94" t="str">
            <v>Subsecretaría de Educación Parvularia</v>
          </cell>
          <cell r="D94" t="str">
            <v>Subsecretaría de Educación Parvularia</v>
          </cell>
        </row>
        <row r="95">
          <cell r="A95" t="str">
            <v>090901</v>
          </cell>
          <cell r="B95" t="str">
            <v>MINISTERIO DE EDUCACIÓN</v>
          </cell>
          <cell r="C95" t="str">
            <v>Junta Nacional de Auxilio Escolar y Becas</v>
          </cell>
          <cell r="D95" t="str">
            <v>Junta Nacional de Auxilio Escolar y Becas</v>
          </cell>
        </row>
        <row r="96">
          <cell r="A96" t="str">
            <v>090902</v>
          </cell>
          <cell r="B96" t="str">
            <v>MINISTERIO DE EDUCACIÓN</v>
          </cell>
          <cell r="C96" t="str">
            <v>Junta Nacional de Auxilio Escolar y Becas</v>
          </cell>
          <cell r="D96" t="str">
            <v>Salud Escolar</v>
          </cell>
        </row>
        <row r="97">
          <cell r="A97" t="str">
            <v>090903</v>
          </cell>
          <cell r="B97" t="str">
            <v>MINISTERIO DE EDUCACIÓN</v>
          </cell>
          <cell r="C97" t="str">
            <v>Junta Nacional de Auxilio Escolar y Becas</v>
          </cell>
          <cell r="D97" t="str">
            <v>Becas y Asistencialidad Estudiantil</v>
          </cell>
        </row>
        <row r="98">
          <cell r="A98" t="str">
            <v>091101</v>
          </cell>
          <cell r="B98" t="str">
            <v>MINISTERIO DE EDUCACIÓN</v>
          </cell>
          <cell r="C98" t="str">
            <v>Junta Nacional de Jardines Infantiles</v>
          </cell>
          <cell r="D98" t="str">
            <v>Junta Nacional de Jardines Infantiles</v>
          </cell>
        </row>
        <row r="99">
          <cell r="A99" t="str">
            <v>091102</v>
          </cell>
          <cell r="B99" t="str">
            <v>MINISTERIO DE EDUCACIÓN</v>
          </cell>
          <cell r="C99" t="str">
            <v>Junta Nacional de Jardines Infantiles</v>
          </cell>
          <cell r="D99" t="str">
            <v>Programas Alternativos de Enseñanza Pre-escolar</v>
          </cell>
        </row>
        <row r="100">
          <cell r="A100" t="str">
            <v>091301</v>
          </cell>
          <cell r="B100" t="str">
            <v>MINISTERIO DE EDUCACIÓN</v>
          </cell>
          <cell r="C100" t="str">
            <v>Consejo de Rectores</v>
          </cell>
          <cell r="D100" t="str">
            <v>Consejo de Rectores</v>
          </cell>
        </row>
        <row r="101">
          <cell r="A101" t="str">
            <v>091501</v>
          </cell>
          <cell r="B101" t="str">
            <v>MINISTERIO DE EDUCACIÓN</v>
          </cell>
          <cell r="C101" t="str">
            <v>Consejo Nacional de Educación</v>
          </cell>
          <cell r="D101" t="str">
            <v>Consejo Nacional de Educación</v>
          </cell>
        </row>
        <row r="102">
          <cell r="A102" t="str">
            <v>091701</v>
          </cell>
          <cell r="B102" t="str">
            <v>MINISTERIO DE EDUCACIÓN</v>
          </cell>
          <cell r="C102" t="str">
            <v>Dirección de Educación Pública</v>
          </cell>
          <cell r="D102" t="str">
            <v>Dirección de Educación Pública</v>
          </cell>
        </row>
        <row r="103">
          <cell r="A103" t="str">
            <v>091702</v>
          </cell>
          <cell r="B103" t="str">
            <v>MINISTERIO DE EDUCACIÓN</v>
          </cell>
          <cell r="C103" t="str">
            <v>Dirección de Educación Pública</v>
          </cell>
          <cell r="D103" t="str">
            <v>Fortalecimiento de la Educación Escolar Pública</v>
          </cell>
        </row>
        <row r="104">
          <cell r="A104" t="str">
            <v>091703</v>
          </cell>
          <cell r="B104" t="str">
            <v>MINISTERIO DE EDUCACIÓN</v>
          </cell>
          <cell r="C104" t="str">
            <v>Dirección de Educación Pública</v>
          </cell>
          <cell r="D104" t="str">
            <v>Apoyo a la Implementación de los Servicios Locales de Educación</v>
          </cell>
        </row>
        <row r="105">
          <cell r="A105" t="str">
            <v>099001</v>
          </cell>
          <cell r="B105" t="str">
            <v>MINISTERIO DE EDUCACIÓN</v>
          </cell>
          <cell r="C105" t="str">
            <v>Subsecretaría de Educación Superior</v>
          </cell>
          <cell r="D105" t="str">
            <v>Subsecretaría de Educación Superior</v>
          </cell>
        </row>
        <row r="106">
          <cell r="A106" t="str">
            <v>099002</v>
          </cell>
          <cell r="B106" t="str">
            <v>MINISTERIO DE EDUCACIÓN</v>
          </cell>
          <cell r="C106" t="str">
            <v>Subsecretaría de Educación Superior</v>
          </cell>
          <cell r="D106" t="str">
            <v>Fortalecimiento de la Educación Superior Pública</v>
          </cell>
        </row>
        <row r="107">
          <cell r="A107" t="str">
            <v>099003</v>
          </cell>
          <cell r="B107" t="str">
            <v>MINISTERIO DE EDUCACIÓN</v>
          </cell>
          <cell r="C107" t="str">
            <v>Subsecretaría de Educación Superior</v>
          </cell>
          <cell r="D107" t="str">
            <v>Educación Superior</v>
          </cell>
        </row>
        <row r="108">
          <cell r="A108" t="str">
            <v>099101</v>
          </cell>
          <cell r="B108" t="str">
            <v>MINISTERIO DE EDUCACIÓN</v>
          </cell>
          <cell r="C108" t="str">
            <v>Superintendencia de Educación Superior</v>
          </cell>
          <cell r="D108" t="str">
            <v>Superintendencia de Educación Superior</v>
          </cell>
        </row>
        <row r="109">
          <cell r="A109" t="str">
            <v>100101</v>
          </cell>
          <cell r="B109" t="str">
            <v>MINISTERIO DE JUSTICIA Y DERECHOS HUMANOS</v>
          </cell>
          <cell r="C109" t="str">
            <v>Secretaría y Administración General</v>
          </cell>
          <cell r="D109" t="str">
            <v>Secretaría y Administración General</v>
          </cell>
        </row>
        <row r="110">
          <cell r="A110" t="str">
            <v>100102</v>
          </cell>
          <cell r="B110" t="str">
            <v>MINISTERIO DE JUSTICIA Y DERECHOS HUMANOS</v>
          </cell>
          <cell r="C110" t="str">
            <v>Secretaría y Administración General</v>
          </cell>
          <cell r="D110" t="str">
            <v>Programa de Concesiones Ministerio de Justicia</v>
          </cell>
        </row>
        <row r="111">
          <cell r="A111" t="str">
            <v>100201</v>
          </cell>
          <cell r="B111" t="str">
            <v>MINISTERIO DE JUSTICIA Y DERECHOS HUMANOS</v>
          </cell>
          <cell r="C111" t="str">
            <v>Servicio de Registro Civil e Identificación</v>
          </cell>
          <cell r="D111" t="str">
            <v>Servicio de Registro Civil e Identificación</v>
          </cell>
        </row>
        <row r="112">
          <cell r="A112" t="str">
            <v>100301</v>
          </cell>
          <cell r="B112" t="str">
            <v>MINISTERIO DE JUSTICIA Y DERECHOS HUMANOS</v>
          </cell>
          <cell r="C112" t="str">
            <v>Servicio Médico Legal</v>
          </cell>
          <cell r="D112" t="str">
            <v>Servicio Médico Legal</v>
          </cell>
        </row>
        <row r="113">
          <cell r="A113" t="str">
            <v>100401</v>
          </cell>
          <cell r="B113" t="str">
            <v>MINISTERIO DE JUSTICIA Y DERECHOS HUMANOS</v>
          </cell>
          <cell r="C113" t="str">
            <v>Gendarmería de Chile</v>
          </cell>
          <cell r="D113" t="str">
            <v>Gendarmería de Chile</v>
          </cell>
        </row>
        <row r="114">
          <cell r="A114" t="str">
            <v>100402</v>
          </cell>
          <cell r="B114" t="str">
            <v>MINISTERIO DE JUSTICIA Y DERECHOS HUMANOS</v>
          </cell>
          <cell r="C114" t="str">
            <v>Gendarmería de Chile</v>
          </cell>
          <cell r="D114" t="str">
            <v>Programas de Rehabilitación y Reinserción Social</v>
          </cell>
        </row>
        <row r="115">
          <cell r="A115" t="str">
            <v>100601</v>
          </cell>
          <cell r="B115" t="str">
            <v>MINISTERIO DE JUSTICIA Y DERECHOS HUMANOS</v>
          </cell>
          <cell r="C115" t="str">
            <v>Subsecretaría de Derechos Humanos</v>
          </cell>
          <cell r="D115" t="str">
            <v>Subsecretaría de Derechos Humanos</v>
          </cell>
        </row>
        <row r="116">
          <cell r="A116" t="str">
            <v>100701</v>
          </cell>
          <cell r="B116" t="str">
            <v>MINISTERIO DE JUSTICIA Y DERECHOS HUMANOS</v>
          </cell>
          <cell r="C116" t="str">
            <v>Servicio Nacional de Menores</v>
          </cell>
          <cell r="D116" t="str">
            <v>Servicio Nacional de Menores</v>
          </cell>
        </row>
        <row r="117">
          <cell r="A117" t="str">
            <v>100702</v>
          </cell>
          <cell r="B117" t="str">
            <v>MINISTERIO DE JUSTICIA Y DERECHOS HUMANOS</v>
          </cell>
          <cell r="C117" t="str">
            <v>Servicio Nacional de Menores</v>
          </cell>
          <cell r="D117" t="str">
            <v>Programa de Administración Directa y Proyectos Nacionales</v>
          </cell>
        </row>
        <row r="118">
          <cell r="A118" t="str">
            <v>100901</v>
          </cell>
          <cell r="B118" t="str">
            <v>MINISTERIO DE JUSTICIA Y DERECHOS HUMANOS</v>
          </cell>
          <cell r="C118" t="str">
            <v>Defensoría Penal Pública</v>
          </cell>
          <cell r="D118" t="str">
            <v>Defensoría Penal Pública</v>
          </cell>
        </row>
        <row r="119">
          <cell r="A119" t="str">
            <v>101001</v>
          </cell>
          <cell r="B119" t="str">
            <v>MINISTERIO DE JUSTICIA Y DERECHOS HUMANOS</v>
          </cell>
          <cell r="C119" t="str">
            <v>Servicio Nacional de Reinserción Social Juvenil</v>
          </cell>
          <cell r="D119" t="str">
            <v>Servicio Nacional de Reinserción Social Juvenil</v>
          </cell>
        </row>
        <row r="120">
          <cell r="A120" t="str">
            <v>101002</v>
          </cell>
          <cell r="B120" t="str">
            <v>MINISTERIO DE JUSTICIA Y DERECHOS HUMANOS</v>
          </cell>
          <cell r="C120" t="str">
            <v>Servicio Nacional de Reinserción Social Juvenil</v>
          </cell>
          <cell r="D120" t="str">
            <v>Centros de Reinserción Social Juvenil de Administración Directa</v>
          </cell>
        </row>
        <row r="121">
          <cell r="A121" t="str">
            <v>110101</v>
          </cell>
          <cell r="B121" t="str">
            <v>MINISTERIO DE DEFENSA NACIONAL</v>
          </cell>
          <cell r="C121" t="str">
            <v>Ejército de Chile</v>
          </cell>
          <cell r="D121" t="str">
            <v>Ejército de Chile</v>
          </cell>
        </row>
        <row r="122">
          <cell r="A122" t="str">
            <v>110301</v>
          </cell>
          <cell r="B122" t="str">
            <v>MINISTERIO DE DEFENSA NACIONAL</v>
          </cell>
          <cell r="C122" t="str">
            <v>Organismos de Salud del Ejército</v>
          </cell>
          <cell r="D122" t="str">
            <v>Organismos de Salud del Ejército</v>
          </cell>
        </row>
        <row r="123">
          <cell r="A123" t="str">
            <v>110401</v>
          </cell>
          <cell r="B123" t="str">
            <v>MINISTERIO DE DEFENSA NACIONAL</v>
          </cell>
          <cell r="C123" t="str">
            <v>Organismos de Industria Militar</v>
          </cell>
          <cell r="D123" t="str">
            <v>Organismos de Industria Militar</v>
          </cell>
        </row>
        <row r="124">
          <cell r="A124" t="str">
            <v>110501</v>
          </cell>
          <cell r="B124" t="str">
            <v>MINISTERIO DE DEFENSA NACIONAL</v>
          </cell>
          <cell r="C124" t="str">
            <v>Armada de Chile</v>
          </cell>
          <cell r="D124" t="str">
            <v>Armada de Chile</v>
          </cell>
        </row>
        <row r="125">
          <cell r="A125" t="str">
            <v>110701</v>
          </cell>
          <cell r="B125" t="str">
            <v>MINISTERIO DE DEFENSA NACIONAL</v>
          </cell>
          <cell r="C125" t="str">
            <v>Dirección General del Territorio Marítimo</v>
          </cell>
          <cell r="D125" t="str">
            <v>Dirección General del Territorio Marítimo</v>
          </cell>
        </row>
        <row r="126">
          <cell r="A126" t="str">
            <v>110801</v>
          </cell>
          <cell r="B126" t="str">
            <v>MINISTERIO DE DEFENSA NACIONAL</v>
          </cell>
          <cell r="C126" t="str">
            <v>Dirección de Sanidad</v>
          </cell>
          <cell r="D126" t="str">
            <v>Dirección de Sanidad</v>
          </cell>
        </row>
        <row r="127">
          <cell r="A127" t="str">
            <v>110901</v>
          </cell>
          <cell r="B127" t="str">
            <v>MINISTERIO DE DEFENSA NACIONAL</v>
          </cell>
          <cell r="C127" t="str">
            <v>Fuerza Aérea de Chile</v>
          </cell>
          <cell r="D127" t="str">
            <v>Fuerza Aérea de Chile</v>
          </cell>
        </row>
        <row r="128">
          <cell r="A128" t="str">
            <v>110902</v>
          </cell>
          <cell r="B128" t="str">
            <v>MINISTERIO DE DEFENSA NACIONAL</v>
          </cell>
          <cell r="C128" t="str">
            <v>Fuerza Aérea de Chile</v>
          </cell>
          <cell r="D128" t="str">
            <v>Programa Fidae</v>
          </cell>
        </row>
        <row r="129">
          <cell r="A129" t="str">
            <v>111101</v>
          </cell>
          <cell r="B129" t="str">
            <v>MINISTERIO DE DEFENSA NACIONAL</v>
          </cell>
          <cell r="C129" t="str">
            <v>Organismos de Salud de la Fach</v>
          </cell>
          <cell r="D129" t="str">
            <v>Organismos de Salud de la Fach</v>
          </cell>
        </row>
        <row r="130">
          <cell r="A130" t="str">
            <v>111801</v>
          </cell>
          <cell r="B130" t="str">
            <v>MINISTERIO DE DEFENSA NACIONAL</v>
          </cell>
          <cell r="C130" t="str">
            <v>Dirección General de Movilización Nacional</v>
          </cell>
          <cell r="D130" t="str">
            <v>Dirección General de Movilización Nacional</v>
          </cell>
        </row>
        <row r="131">
          <cell r="A131" t="str">
            <v>111901</v>
          </cell>
          <cell r="B131" t="str">
            <v>MINISTERIO DE DEFENSA NACIONAL</v>
          </cell>
          <cell r="C131" t="str">
            <v>Instituto Geográfico Militar</v>
          </cell>
          <cell r="D131" t="str">
            <v>Instituto Geográfico Militar</v>
          </cell>
        </row>
        <row r="132">
          <cell r="A132" t="str">
            <v>112001</v>
          </cell>
          <cell r="B132" t="str">
            <v>MINISTERIO DE DEFENSA NACIONAL</v>
          </cell>
          <cell r="C132" t="str">
            <v>Servicio Hidrográfico y Oceanográfico de la Armada de Chile</v>
          </cell>
          <cell r="D132" t="str">
            <v>Servicio Hidrográfico y Oceanográfico de la Armada de Chile</v>
          </cell>
        </row>
        <row r="133">
          <cell r="A133" t="str">
            <v>112101</v>
          </cell>
          <cell r="B133" t="str">
            <v>MINISTERIO DE DEFENSA NACIONAL</v>
          </cell>
          <cell r="C133" t="str">
            <v>Dirección General de Aeronáutica Civil</v>
          </cell>
          <cell r="D133" t="str">
            <v>Dirección General de Aeronáutica Civil</v>
          </cell>
        </row>
        <row r="134">
          <cell r="A134" t="str">
            <v>112201</v>
          </cell>
          <cell r="B134" t="str">
            <v>MINISTERIO DE DEFENSA NACIONAL</v>
          </cell>
          <cell r="C134" t="str">
            <v>Servicio Aerofotogramétrico de la Fach</v>
          </cell>
          <cell r="D134" t="str">
            <v>Servicio Aerofotogramétrico de la Fach</v>
          </cell>
        </row>
        <row r="135">
          <cell r="A135" t="str">
            <v>112301</v>
          </cell>
          <cell r="B135" t="str">
            <v>MINISTERIO DE DEFENSA NACIONAL</v>
          </cell>
          <cell r="C135" t="str">
            <v>Subsecretaría para las Fuerzas Armadas</v>
          </cell>
          <cell r="D135" t="str">
            <v>Subsecretaría para las Fuerzas Armadas</v>
          </cell>
        </row>
        <row r="136">
          <cell r="A136" t="str">
            <v>112401</v>
          </cell>
          <cell r="B136" t="str">
            <v>MINISTERIO DE DEFENSA NACIONAL</v>
          </cell>
          <cell r="C136" t="str">
            <v>Subsecretaría de Defensa</v>
          </cell>
          <cell r="D136" t="str">
            <v>Subsecretaría de Defensa</v>
          </cell>
        </row>
        <row r="137">
          <cell r="A137" t="str">
            <v>112402</v>
          </cell>
          <cell r="B137" t="str">
            <v>MINISTERIO DE DEFENSA NACIONAL</v>
          </cell>
          <cell r="C137" t="str">
            <v>Subsecretaría de Defensa</v>
          </cell>
          <cell r="D137" t="str">
            <v>Academia Nacional de Estudios Políticos y Estratégicos</v>
          </cell>
        </row>
        <row r="138">
          <cell r="A138" t="str">
            <v>112501</v>
          </cell>
          <cell r="B138" t="str">
            <v>MINISTERIO DE DEFENSA NACIONAL</v>
          </cell>
          <cell r="C138" t="str">
            <v>Estado Mayor Conjunto</v>
          </cell>
          <cell r="D138" t="str">
            <v>Estado Mayor Conjunto</v>
          </cell>
        </row>
        <row r="139">
          <cell r="A139" t="str">
            <v>120101</v>
          </cell>
          <cell r="B139" t="str">
            <v>MINISTERIO DE OBRAS PÚBLICAS</v>
          </cell>
          <cell r="C139" t="str">
            <v>Secretaría y Administración General</v>
          </cell>
          <cell r="D139" t="str">
            <v>Secretaría y Administración General</v>
          </cell>
        </row>
        <row r="140">
          <cell r="A140" t="str">
            <v>120202</v>
          </cell>
          <cell r="B140" t="str">
            <v>MINISTERIO DE OBRAS PÚBLICAS</v>
          </cell>
          <cell r="C140" t="str">
            <v>Dirección General de Obras Públicas</v>
          </cell>
          <cell r="D140" t="str">
            <v>Dirección de Arquitectura</v>
          </cell>
        </row>
        <row r="141">
          <cell r="A141" t="str">
            <v>120203</v>
          </cell>
          <cell r="B141" t="str">
            <v>MINISTERIO DE OBRAS PÚBLICAS</v>
          </cell>
          <cell r="C141" t="str">
            <v>Dirección General de Obras Públicas</v>
          </cell>
          <cell r="D141" t="str">
            <v>Dirección de Obras Hidráulicas</v>
          </cell>
        </row>
        <row r="142">
          <cell r="A142" t="str">
            <v>120204</v>
          </cell>
          <cell r="B142" t="str">
            <v>MINISTERIO DE OBRAS PÚBLICAS</v>
          </cell>
          <cell r="C142" t="str">
            <v>Dirección General de Obras Públicas</v>
          </cell>
          <cell r="D142" t="str">
            <v>Dirección de Vialidad</v>
          </cell>
        </row>
        <row r="143">
          <cell r="A143" t="str">
            <v>120206</v>
          </cell>
          <cell r="B143" t="str">
            <v>MINISTERIO DE OBRAS PÚBLICAS</v>
          </cell>
          <cell r="C143" t="str">
            <v>Dirección General de Obras Públicas</v>
          </cell>
          <cell r="D143" t="str">
            <v>Dirección de Obras Portuarias</v>
          </cell>
        </row>
        <row r="144">
          <cell r="A144" t="str">
            <v>120207</v>
          </cell>
          <cell r="B144" t="str">
            <v>MINISTERIO DE OBRAS PÚBLICAS</v>
          </cell>
          <cell r="C144" t="str">
            <v>Dirección General de Obras Públicas</v>
          </cell>
          <cell r="D144" t="str">
            <v>Dirección de Aeropuertos</v>
          </cell>
        </row>
        <row r="145">
          <cell r="A145" t="str">
            <v>120209</v>
          </cell>
          <cell r="B145" t="str">
            <v>MINISTERIO DE OBRAS PÚBLICAS</v>
          </cell>
          <cell r="C145" t="str">
            <v>Dirección General de Obras Públicas</v>
          </cell>
          <cell r="D145" t="str">
            <v>Dirección General de Obras Públicas</v>
          </cell>
        </row>
        <row r="146">
          <cell r="A146" t="str">
            <v>120210</v>
          </cell>
          <cell r="B146" t="str">
            <v>MINISTERIO DE OBRAS PÚBLICAS</v>
          </cell>
          <cell r="C146" t="str">
            <v>Dirección General de Obras Públicas</v>
          </cell>
          <cell r="D146" t="str">
            <v>Fiscalía Ministerio de Obras Públicas</v>
          </cell>
        </row>
        <row r="147">
          <cell r="A147" t="str">
            <v>120211</v>
          </cell>
          <cell r="B147" t="str">
            <v>MINISTERIO DE OBRAS PÚBLICAS</v>
          </cell>
          <cell r="C147" t="str">
            <v>Dirección General de Obras Públicas</v>
          </cell>
          <cell r="D147" t="str">
            <v>Dirección de Planeamiento</v>
          </cell>
        </row>
        <row r="148">
          <cell r="A148" t="str">
            <v>120212</v>
          </cell>
          <cell r="B148" t="str">
            <v>MINISTERIO DE OBRAS PÚBLICAS</v>
          </cell>
          <cell r="C148" t="str">
            <v>Dirección General de Obras Públicas</v>
          </cell>
          <cell r="D148" t="str">
            <v>Subdirección de Servicios Sanitarios Rurales</v>
          </cell>
        </row>
        <row r="149">
          <cell r="A149" t="str">
            <v>120213</v>
          </cell>
          <cell r="B149" t="str">
            <v>MINISTERIO DE OBRAS PÚBLICAS</v>
          </cell>
          <cell r="C149" t="str">
            <v>Dirección General de Obras Públicas</v>
          </cell>
          <cell r="D149" t="str">
            <v>Dirección de Contabilidad y Finanzas</v>
          </cell>
        </row>
        <row r="150">
          <cell r="A150" t="str">
            <v>120214</v>
          </cell>
          <cell r="B150" t="str">
            <v>MINISTERIO DE OBRAS PÚBLICAS</v>
          </cell>
          <cell r="C150" t="str">
            <v>Dirección General de Obras Públicas</v>
          </cell>
          <cell r="D150" t="str">
            <v>Infraestructura para el Buen Vivir</v>
          </cell>
        </row>
        <row r="151">
          <cell r="A151" t="str">
            <v>120223</v>
          </cell>
          <cell r="B151" t="str">
            <v>MINISTERIO DE OBRAS PÚBLICAS</v>
          </cell>
          <cell r="C151" t="str">
            <v>Dirección General de Obras Públicas</v>
          </cell>
          <cell r="D151" t="str">
            <v>Administración de Infraestructuras - Dirección de Obras Hidráulicas</v>
          </cell>
        </row>
        <row r="152">
          <cell r="A152" t="str">
            <v>120224</v>
          </cell>
          <cell r="B152" t="str">
            <v>MINISTERIO DE OBRAS PÚBLICAS</v>
          </cell>
          <cell r="C152" t="str">
            <v>Dirección General de Obras Públicas</v>
          </cell>
          <cell r="D152" t="str">
            <v>Administración de Infraestructuras - Dirección de Vialidad</v>
          </cell>
        </row>
        <row r="153">
          <cell r="A153" t="str">
            <v>120234</v>
          </cell>
          <cell r="B153" t="str">
            <v>MINISTERIO DE OBRAS PÚBLICAS</v>
          </cell>
          <cell r="C153" t="str">
            <v>Dirección General de Obras Públicas</v>
          </cell>
          <cell r="D153" t="str">
            <v>Conservaciones por Administración Directa - Dirección de Vialidad</v>
          </cell>
        </row>
        <row r="154">
          <cell r="A154" t="str">
            <v>120237</v>
          </cell>
          <cell r="B154" t="str">
            <v>MINISTERIO DE OBRAS PÚBLICAS</v>
          </cell>
          <cell r="C154" t="str">
            <v>Dirección General de Obras Públicas</v>
          </cell>
          <cell r="D154" t="str">
            <v>Conservaciones por Administración Directa - Dirección de Aeropuertos</v>
          </cell>
        </row>
        <row r="155">
          <cell r="A155" t="str">
            <v>120301</v>
          </cell>
          <cell r="B155" t="str">
            <v>MINISTERIO DE OBRAS PÚBLICAS</v>
          </cell>
          <cell r="C155" t="str">
            <v>Dirección General de Concesiones de Obras Públicas</v>
          </cell>
          <cell r="D155" t="str">
            <v>Dirección General de Concesiones de Obras Públicas</v>
          </cell>
        </row>
        <row r="156">
          <cell r="A156" t="str">
            <v>120401</v>
          </cell>
          <cell r="B156" t="str">
            <v>MINISTERIO DE OBRAS PÚBLICAS</v>
          </cell>
          <cell r="C156" t="str">
            <v>Dirección General de Aguas</v>
          </cell>
          <cell r="D156" t="str">
            <v>Dirección General de Aguas</v>
          </cell>
        </row>
        <row r="157">
          <cell r="A157" t="str">
            <v>120402</v>
          </cell>
          <cell r="B157" t="str">
            <v>MINISTERIO DE OBRAS PÚBLICAS</v>
          </cell>
          <cell r="C157" t="str">
            <v>Dirección General de Aguas</v>
          </cell>
          <cell r="D157" t="str">
            <v>Administración de Infraestructuras - Dirección General de Aguas</v>
          </cell>
        </row>
        <row r="158">
          <cell r="A158" t="str">
            <v>120501</v>
          </cell>
          <cell r="B158" t="str">
            <v>MINISTERIO DE OBRAS PÚBLICAS</v>
          </cell>
          <cell r="C158" t="str">
            <v>Instituto Nacional de Hidráulica</v>
          </cell>
          <cell r="D158" t="str">
            <v>Instituto Nacional de Hidráulica</v>
          </cell>
        </row>
        <row r="159">
          <cell r="A159" t="str">
            <v>120701</v>
          </cell>
          <cell r="B159" t="str">
            <v>MINISTERIO DE OBRAS PÚBLICAS</v>
          </cell>
          <cell r="C159" t="str">
            <v>Superintendencia de Servicios Sanitarios</v>
          </cell>
          <cell r="D159" t="str">
            <v>Superintendencia de Servicios Sanitarios</v>
          </cell>
        </row>
        <row r="160">
          <cell r="A160" t="str">
            <v>130101</v>
          </cell>
          <cell r="B160" t="str">
            <v>MINISTERIO DE AGRICULTURA</v>
          </cell>
          <cell r="C160" t="str">
            <v>Subsecretaría de Agricultura</v>
          </cell>
          <cell r="D160" t="str">
            <v>Subsecretaría de Agricultura</v>
          </cell>
        </row>
        <row r="161">
          <cell r="A161" t="str">
            <v>130102</v>
          </cell>
          <cell r="B161" t="str">
            <v>MINISTERIO DE AGRICULTURA</v>
          </cell>
          <cell r="C161" t="str">
            <v>Subsecretaría de Agricultura</v>
          </cell>
          <cell r="D161" t="str">
            <v>Investigación e Innovación Tecnológica Silvoagropecuaria</v>
          </cell>
        </row>
        <row r="162">
          <cell r="A162" t="str">
            <v>130201</v>
          </cell>
          <cell r="B162" t="str">
            <v>MINISTERIO DE AGRICULTURA</v>
          </cell>
          <cell r="C162" t="str">
            <v>Oficina de Estudios y Políticas Agrarias</v>
          </cell>
          <cell r="D162" t="str">
            <v>Oficina de Estudios y Políticas Agrarias</v>
          </cell>
        </row>
        <row r="163">
          <cell r="A163" t="str">
            <v>130301</v>
          </cell>
          <cell r="B163" t="str">
            <v>MINISTERIO DE AGRICULTURA</v>
          </cell>
          <cell r="C163" t="str">
            <v>Instituto de Desarrollo Agropecuario</v>
          </cell>
          <cell r="D163" t="str">
            <v>Instituto de Desarrollo Agropecuario</v>
          </cell>
        </row>
        <row r="164">
          <cell r="A164" t="str">
            <v>130401</v>
          </cell>
          <cell r="B164" t="str">
            <v>MINISTERIO DE AGRICULTURA</v>
          </cell>
          <cell r="C164" t="str">
            <v>Servicio Agrícola y Ganadero</v>
          </cell>
          <cell r="D164" t="str">
            <v>Servicio Agrícola y Ganadero</v>
          </cell>
        </row>
        <row r="165">
          <cell r="A165" t="str">
            <v>130404</v>
          </cell>
          <cell r="B165" t="str">
            <v>MINISTERIO DE AGRICULTURA</v>
          </cell>
          <cell r="C165" t="str">
            <v>Servicio Agrícola y Ganadero</v>
          </cell>
          <cell r="D165" t="str">
            <v>Inspecciones Exportaciones Silvoagropecuarias</v>
          </cell>
        </row>
        <row r="166">
          <cell r="A166" t="str">
            <v>130405</v>
          </cell>
          <cell r="B166" t="str">
            <v>MINISTERIO DE AGRICULTURA</v>
          </cell>
          <cell r="C166" t="str">
            <v>Servicio Agrícola y Ganadero</v>
          </cell>
          <cell r="D166" t="str">
            <v>Programa Desarrollo Ganadero</v>
          </cell>
        </row>
        <row r="167">
          <cell r="A167" t="str">
            <v>130406</v>
          </cell>
          <cell r="B167" t="str">
            <v>MINISTERIO DE AGRICULTURA</v>
          </cell>
          <cell r="C167" t="str">
            <v>Servicio Agrícola y Ganadero</v>
          </cell>
          <cell r="D167" t="str">
            <v>Vigilancia y Control Silvoagrícola</v>
          </cell>
        </row>
        <row r="168">
          <cell r="A168" t="str">
            <v>130407</v>
          </cell>
          <cell r="B168" t="str">
            <v>MINISTERIO DE AGRICULTURA</v>
          </cell>
          <cell r="C168" t="str">
            <v>Servicio Agrícola y Ganadero</v>
          </cell>
          <cell r="D168" t="str">
            <v>Programa de Controles Fronterizos</v>
          </cell>
        </row>
        <row r="169">
          <cell r="A169" t="str">
            <v>130408</v>
          </cell>
          <cell r="B169" t="str">
            <v>MINISTERIO DE AGRICULTURA</v>
          </cell>
          <cell r="C169" t="str">
            <v>Servicio Agrícola y Ganadero</v>
          </cell>
          <cell r="D169" t="str">
            <v>Programa Gestión y Conservación de Recursos Naturales Renovables</v>
          </cell>
        </row>
        <row r="170">
          <cell r="A170" t="str">
            <v>130409</v>
          </cell>
          <cell r="B170" t="str">
            <v>MINISTERIO DE AGRICULTURA</v>
          </cell>
          <cell r="C170" t="str">
            <v>Servicio Agrícola y Ganadero</v>
          </cell>
          <cell r="D170" t="str">
            <v>Laboratorios</v>
          </cell>
        </row>
        <row r="171">
          <cell r="A171" t="str">
            <v>130501</v>
          </cell>
          <cell r="B171" t="str">
            <v>MINISTERIO DE AGRICULTURA</v>
          </cell>
          <cell r="C171" t="str">
            <v>Corporación Nacional Forestal</v>
          </cell>
          <cell r="D171" t="str">
            <v>Corporación Nacional Forestal</v>
          </cell>
        </row>
        <row r="172">
          <cell r="A172" t="str">
            <v>130503</v>
          </cell>
          <cell r="B172" t="str">
            <v>MINISTERIO DE AGRICULTURA</v>
          </cell>
          <cell r="C172" t="str">
            <v>Corporación Nacional Forestal</v>
          </cell>
          <cell r="D172" t="str">
            <v>Programa de Manejo del Fuego</v>
          </cell>
        </row>
        <row r="173">
          <cell r="A173" t="str">
            <v>130504</v>
          </cell>
          <cell r="B173" t="str">
            <v>MINISTERIO DE AGRICULTURA</v>
          </cell>
          <cell r="C173" t="str">
            <v>Corporación Nacional Forestal</v>
          </cell>
          <cell r="D173" t="str">
            <v>Áreas Silvestres Protegidas</v>
          </cell>
        </row>
        <row r="174">
          <cell r="A174" t="str">
            <v>130505</v>
          </cell>
          <cell r="B174" t="str">
            <v>MINISTERIO DE AGRICULTURA</v>
          </cell>
          <cell r="C174" t="str">
            <v>Corporación Nacional Forestal</v>
          </cell>
          <cell r="D174" t="str">
            <v>Gestión Forestal</v>
          </cell>
        </row>
        <row r="175">
          <cell r="A175" t="str">
            <v>130506</v>
          </cell>
          <cell r="B175" t="str">
            <v>MINISTERIO DE AGRICULTURA</v>
          </cell>
          <cell r="C175" t="str">
            <v>Corporación Nacional Forestal</v>
          </cell>
          <cell r="D175" t="str">
            <v>Programa de Arborización Urbana</v>
          </cell>
        </row>
        <row r="176">
          <cell r="A176" t="str">
            <v>130507</v>
          </cell>
          <cell r="B176" t="str">
            <v>MINISTERIO DE AGRICULTURA</v>
          </cell>
          <cell r="C176" t="str">
            <v>Corporación Nacional Forestal</v>
          </cell>
          <cell r="D176" t="str">
            <v>Programas de empleo</v>
          </cell>
        </row>
        <row r="177">
          <cell r="A177" t="str">
            <v>130601</v>
          </cell>
          <cell r="B177" t="str">
            <v>MINISTERIO DE AGRICULTURA</v>
          </cell>
          <cell r="C177" t="str">
            <v>Comisión Nacional de Riego</v>
          </cell>
          <cell r="D177" t="str">
            <v>Comisión Nacional de Riego</v>
          </cell>
        </row>
        <row r="178">
          <cell r="A178" t="str">
            <v>140101</v>
          </cell>
          <cell r="B178" t="str">
            <v>MINISTERIO DE BIENES NACIONALES</v>
          </cell>
          <cell r="C178" t="str">
            <v>Subsecretaría de Bienes Nacionales</v>
          </cell>
          <cell r="D178" t="str">
            <v>Subsecretaría de Bienes Nacionales</v>
          </cell>
        </row>
        <row r="179">
          <cell r="A179" t="str">
            <v>140103</v>
          </cell>
          <cell r="B179" t="str">
            <v>MINISTERIO DE BIENES NACIONALES</v>
          </cell>
          <cell r="C179" t="str">
            <v>Subsecretaría de Bienes Nacionales</v>
          </cell>
          <cell r="D179" t="str">
            <v>Regularización de la Propiedad Raíz</v>
          </cell>
        </row>
        <row r="180">
          <cell r="A180" t="str">
            <v>140104</v>
          </cell>
          <cell r="B180" t="str">
            <v>MINISTERIO DE BIENES NACIONALES</v>
          </cell>
          <cell r="C180" t="str">
            <v>Subsecretaría de Bienes Nacionales</v>
          </cell>
          <cell r="D180" t="str">
            <v>Administración de Bienes</v>
          </cell>
        </row>
        <row r="181">
          <cell r="A181" t="str">
            <v>140105</v>
          </cell>
          <cell r="B181" t="str">
            <v>MINISTERIO DE BIENES NACIONALES</v>
          </cell>
          <cell r="C181" t="str">
            <v>Subsecretaría de Bienes Nacionales</v>
          </cell>
          <cell r="D181" t="str">
            <v>Catastro</v>
          </cell>
        </row>
        <row r="182">
          <cell r="A182" t="str">
            <v>150101</v>
          </cell>
          <cell r="B182" t="str">
            <v>MINISTERIO DEL TRABAJO Y PREVISIÓN SOCIAL</v>
          </cell>
          <cell r="C182" t="str">
            <v>Subsecretaría del Trabajo</v>
          </cell>
          <cell r="D182" t="str">
            <v>Subsecretaría del Trabajo</v>
          </cell>
        </row>
        <row r="183">
          <cell r="A183" t="str">
            <v>150103</v>
          </cell>
          <cell r="B183" t="str">
            <v>MINISTERIO DEL TRABAJO Y PREVISIÓN SOCIAL</v>
          </cell>
          <cell r="C183" t="str">
            <v>Subsecretaría del Trabajo</v>
          </cell>
          <cell r="D183" t="str">
            <v>Proempleo</v>
          </cell>
        </row>
        <row r="184">
          <cell r="A184" t="str">
            <v>150201</v>
          </cell>
          <cell r="B184" t="str">
            <v>MINISTERIO DEL TRABAJO Y PREVISIÓN SOCIAL</v>
          </cell>
          <cell r="C184" t="str">
            <v>Dirección del Trabajo</v>
          </cell>
          <cell r="D184" t="str">
            <v>Dirección del Trabajo</v>
          </cell>
        </row>
        <row r="185">
          <cell r="A185" t="str">
            <v>150301</v>
          </cell>
          <cell r="B185" t="str">
            <v>MINISTERIO DEL TRABAJO Y PREVISIÓN SOCIAL</v>
          </cell>
          <cell r="C185" t="str">
            <v>Subsecretaría de Previsión Social</v>
          </cell>
          <cell r="D185" t="str">
            <v>Subsecretaría de Previsión Social</v>
          </cell>
        </row>
        <row r="186">
          <cell r="A186" t="str">
            <v>150401</v>
          </cell>
          <cell r="B186" t="str">
            <v>MINISTERIO DEL TRABAJO Y PREVISIÓN SOCIAL</v>
          </cell>
          <cell r="C186" t="str">
            <v>Dirección General de Crédito Prendario</v>
          </cell>
          <cell r="D186" t="str">
            <v>Dirección General de Crédito Prendario</v>
          </cell>
        </row>
        <row r="187">
          <cell r="A187" t="str">
            <v>150501</v>
          </cell>
          <cell r="B187" t="str">
            <v>MINISTERIO DEL TRABAJO Y PREVISIÓN SOCIAL</v>
          </cell>
          <cell r="C187" t="str">
            <v>Servicio Nacional de Capacitación y Empleo</v>
          </cell>
          <cell r="D187" t="str">
            <v>Servicio Nacional de Capacitación y Empleo</v>
          </cell>
        </row>
        <row r="188">
          <cell r="A188" t="str">
            <v>150504</v>
          </cell>
          <cell r="B188" t="str">
            <v>MINISTERIO DEL TRABAJO Y PREVISIÓN SOCIAL</v>
          </cell>
          <cell r="C188" t="str">
            <v>Servicio Nacional de Capacitación y Empleo</v>
          </cell>
          <cell r="D188" t="str">
            <v>Servicio Nacional de Capacitación y Empleo - Empleo</v>
          </cell>
        </row>
        <row r="189">
          <cell r="A189" t="str">
            <v>150601</v>
          </cell>
          <cell r="B189" t="str">
            <v>MINISTERIO DEL TRABAJO Y PREVISIÓN SOCIAL</v>
          </cell>
          <cell r="C189" t="str">
            <v>Superintendencia de Seguridad Social</v>
          </cell>
          <cell r="D189" t="str">
            <v>Superintendencia de Seguridad Social</v>
          </cell>
        </row>
        <row r="190">
          <cell r="A190" t="str">
            <v>150701</v>
          </cell>
          <cell r="B190" t="str">
            <v>MINISTERIO DEL TRABAJO Y PREVISIÓN SOCIAL</v>
          </cell>
          <cell r="C190" t="str">
            <v>Superintendencia de Pensiones</v>
          </cell>
          <cell r="D190" t="str">
            <v>Superintendencia de Pensiones</v>
          </cell>
        </row>
        <row r="191">
          <cell r="A191" t="str">
            <v>150901</v>
          </cell>
          <cell r="B191" t="str">
            <v>MINISTERIO DEL TRABAJO Y PREVISIÓN SOCIAL</v>
          </cell>
          <cell r="C191" t="str">
            <v>Instituto de Previsión Social</v>
          </cell>
          <cell r="D191" t="str">
            <v>Instituto de Previsión Social</v>
          </cell>
        </row>
        <row r="192">
          <cell r="A192" t="str">
            <v>151001</v>
          </cell>
          <cell r="B192" t="str">
            <v>MINISTERIO DEL TRABAJO Y PREVISIÓN SOCIAL</v>
          </cell>
          <cell r="C192" t="str">
            <v>Instituto de Seguridad Laboral</v>
          </cell>
          <cell r="D192" t="str">
            <v>Instituto de Seguridad Laboral</v>
          </cell>
        </row>
        <row r="193">
          <cell r="A193" t="str">
            <v>151101</v>
          </cell>
          <cell r="B193" t="str">
            <v>MINISTERIO DEL TRABAJO Y PREVISIÓN SOCIAL</v>
          </cell>
          <cell r="C193" t="str">
            <v>Chile Valora</v>
          </cell>
          <cell r="D193" t="str">
            <v>Chile Valora</v>
          </cell>
        </row>
        <row r="194">
          <cell r="A194" t="str">
            <v>151301</v>
          </cell>
          <cell r="B194" t="str">
            <v>MINISTERIO DEL TRABAJO Y PREVISIÓN SOCIAL</v>
          </cell>
          <cell r="C194" t="str">
            <v>Caja de Previsión de la Defensa Nacional</v>
          </cell>
          <cell r="D194" t="str">
            <v>Caja de Previsión de la Defensa Nacional</v>
          </cell>
        </row>
        <row r="195">
          <cell r="A195" t="str">
            <v>151302</v>
          </cell>
          <cell r="B195" t="str">
            <v>MINISTERIO DEL TRABAJO Y PREVISIÓN SOCIAL</v>
          </cell>
          <cell r="C195" t="str">
            <v>Caja de Previsión de la Defensa Nacional</v>
          </cell>
          <cell r="D195" t="str">
            <v>Fondo de Medicina Curativa</v>
          </cell>
        </row>
        <row r="196">
          <cell r="A196" t="str">
            <v>151401</v>
          </cell>
          <cell r="B196" t="str">
            <v>MINISTERIO DEL TRABAJO Y PREVISIÓN SOCIAL</v>
          </cell>
          <cell r="C196" t="str">
            <v>Dirección de Previsión de Carabineros de Chile</v>
          </cell>
          <cell r="D196" t="str">
            <v>Dirección de Previsión de Carabineros de Chile</v>
          </cell>
        </row>
        <row r="197">
          <cell r="A197" t="str">
            <v>160201</v>
          </cell>
          <cell r="B197" t="str">
            <v>MINISTERIO DE SALUD</v>
          </cell>
          <cell r="C197" t="str">
            <v>Fondo Nacional de Salud</v>
          </cell>
          <cell r="D197" t="str">
            <v>Fondo Nacional de Salud</v>
          </cell>
        </row>
        <row r="198">
          <cell r="A198" t="str">
            <v>160202</v>
          </cell>
          <cell r="B198" t="str">
            <v>MINISTERIO DE SALUD</v>
          </cell>
          <cell r="C198" t="str">
            <v>Fondo Nacional de Salud</v>
          </cell>
          <cell r="D198" t="str">
            <v>Programa de Atención Primaria</v>
          </cell>
        </row>
        <row r="199">
          <cell r="A199" t="str">
            <v>160204</v>
          </cell>
          <cell r="B199" t="str">
            <v>MINISTERIO DE SALUD</v>
          </cell>
          <cell r="C199" t="str">
            <v>Fondo Nacional de Salud</v>
          </cell>
          <cell r="D199" t="str">
            <v>Programa de Prestaciones Institucionales</v>
          </cell>
        </row>
        <row r="200">
          <cell r="A200" t="str">
            <v>160205</v>
          </cell>
          <cell r="B200" t="str">
            <v>MINISTERIO DE SALUD</v>
          </cell>
          <cell r="C200" t="str">
            <v>Fondo Nacional de Salud</v>
          </cell>
          <cell r="D200" t="str">
            <v>Financiamiento Hospitales por Grupo Relacionado de Diagnóstico</v>
          </cell>
        </row>
        <row r="201">
          <cell r="A201" t="str">
            <v>160401</v>
          </cell>
          <cell r="B201" t="str">
            <v>MINISTERIO DE SALUD</v>
          </cell>
          <cell r="C201" t="str">
            <v>Instituto de Salud Pública de Chile</v>
          </cell>
          <cell r="D201" t="str">
            <v>Instituto de Salud Pública de Chile</v>
          </cell>
        </row>
        <row r="202">
          <cell r="A202" t="str">
            <v>160501</v>
          </cell>
          <cell r="B202" t="str">
            <v>MINISTERIO DE SALUD</v>
          </cell>
          <cell r="C202" t="str">
            <v>Central de Abastecimiento del Sistema Nacional de Servicios de Salud</v>
          </cell>
          <cell r="D202" t="str">
            <v>Central de Abastecimiento del Sistema Nacional de Servicios de Salud</v>
          </cell>
        </row>
        <row r="203">
          <cell r="A203" t="str">
            <v>160901</v>
          </cell>
          <cell r="B203" t="str">
            <v>MINISTERIO DE SALUD</v>
          </cell>
          <cell r="C203" t="str">
            <v>Subsecretaría de Salud Pública</v>
          </cell>
          <cell r="D203" t="str">
            <v>Subsecretaría de Salud Pública</v>
          </cell>
        </row>
        <row r="204">
          <cell r="A204" t="str">
            <v>161001</v>
          </cell>
          <cell r="B204" t="str">
            <v>MINISTERIO DE SALUD</v>
          </cell>
          <cell r="C204" t="str">
            <v>Subsecretaría de Redes Asistenciales</v>
          </cell>
          <cell r="D204" t="str">
            <v>Subsecretaría de Redes Asistenciales</v>
          </cell>
        </row>
        <row r="205">
          <cell r="A205" t="str">
            <v>161002</v>
          </cell>
          <cell r="B205" t="str">
            <v>MINISTERIO DE SALUD</v>
          </cell>
          <cell r="C205" t="str">
            <v>Subsecretaría de Redes Asistenciales</v>
          </cell>
          <cell r="D205" t="str">
            <v>Inversión Sectorial de Salud</v>
          </cell>
        </row>
        <row r="206">
          <cell r="A206" t="str">
            <v>161101</v>
          </cell>
          <cell r="B206" t="str">
            <v>MINISTERIO DE SALUD</v>
          </cell>
          <cell r="C206" t="str">
            <v>Superintendencia de Salud</v>
          </cell>
          <cell r="D206" t="str">
            <v>Superintendencia de Salud</v>
          </cell>
        </row>
        <row r="207">
          <cell r="A207" t="str">
            <v>162001</v>
          </cell>
          <cell r="B207" t="str">
            <v>MINISTERIO DE SALUD</v>
          </cell>
          <cell r="C207" t="str">
            <v>Servicio de Salud Arica y Parinacota</v>
          </cell>
          <cell r="D207" t="str">
            <v>Servicio de Salud Arica y Parinacota</v>
          </cell>
        </row>
        <row r="208">
          <cell r="A208" t="str">
            <v>162101</v>
          </cell>
          <cell r="B208" t="str">
            <v>MINISTERIO DE SALUD</v>
          </cell>
          <cell r="C208" t="str">
            <v>Servicio de Salud Tarapacá</v>
          </cell>
          <cell r="D208" t="str">
            <v>Servicio de Salud Tarapacá</v>
          </cell>
        </row>
        <row r="209">
          <cell r="A209" t="str">
            <v>162201</v>
          </cell>
          <cell r="B209" t="str">
            <v>MINISTERIO DE SALUD</v>
          </cell>
          <cell r="C209" t="str">
            <v>Servicio de Salud Antofagasta</v>
          </cell>
          <cell r="D209" t="str">
            <v>Servicio de Salud Antofagasta</v>
          </cell>
        </row>
        <row r="210">
          <cell r="A210" t="str">
            <v>162301</v>
          </cell>
          <cell r="B210" t="str">
            <v>MINISTERIO DE SALUD</v>
          </cell>
          <cell r="C210" t="str">
            <v>Servicio de Salud Atacama</v>
          </cell>
          <cell r="D210" t="str">
            <v>Servicio de Salud Atacama</v>
          </cell>
        </row>
        <row r="211">
          <cell r="A211" t="str">
            <v>162401</v>
          </cell>
          <cell r="B211" t="str">
            <v>MINISTERIO DE SALUD</v>
          </cell>
          <cell r="C211" t="str">
            <v>Servicio de Salud Coquimbo</v>
          </cell>
          <cell r="D211" t="str">
            <v>Servicio de Salud Coquimbo</v>
          </cell>
        </row>
        <row r="212">
          <cell r="A212" t="str">
            <v>162501</v>
          </cell>
          <cell r="B212" t="str">
            <v>MINISTERIO DE SALUD</v>
          </cell>
          <cell r="C212" t="str">
            <v>Servicio de Salud Valparaíso - San Antonio</v>
          </cell>
          <cell r="D212" t="str">
            <v>Servicio de Salud Valparaíso - San Antonio</v>
          </cell>
        </row>
        <row r="213">
          <cell r="A213" t="str">
            <v>162601</v>
          </cell>
          <cell r="B213" t="str">
            <v>MINISTERIO DE SALUD</v>
          </cell>
          <cell r="C213" t="str">
            <v>Servicio de Salud Viña del Mar - Quillota</v>
          </cell>
          <cell r="D213" t="str">
            <v>Servicio de Salud Viña del Mar - Quillota</v>
          </cell>
        </row>
        <row r="214">
          <cell r="A214" t="str">
            <v>162701</v>
          </cell>
          <cell r="B214" t="str">
            <v>MINISTERIO DE SALUD</v>
          </cell>
          <cell r="C214" t="str">
            <v>Servicio de Salud Aconcagua</v>
          </cell>
          <cell r="D214" t="str">
            <v>Servicio de Salud Aconcagua</v>
          </cell>
        </row>
        <row r="215">
          <cell r="A215" t="str">
            <v>162801</v>
          </cell>
          <cell r="B215" t="str">
            <v>MINISTERIO DE SALUD</v>
          </cell>
          <cell r="C215" t="str">
            <v>Servicio de Salud O'Higgins</v>
          </cell>
          <cell r="D215" t="str">
            <v>Servicio de Salud O'Higgins</v>
          </cell>
        </row>
        <row r="216">
          <cell r="A216" t="str">
            <v>162901</v>
          </cell>
          <cell r="B216" t="str">
            <v>MINISTERIO DE SALUD</v>
          </cell>
          <cell r="C216" t="str">
            <v>Servicio de Salud Maule</v>
          </cell>
          <cell r="D216" t="str">
            <v>Servicio de Salud Maule</v>
          </cell>
        </row>
        <row r="217">
          <cell r="A217" t="str">
            <v>163001</v>
          </cell>
          <cell r="B217" t="str">
            <v>MINISTERIO DE SALUD</v>
          </cell>
          <cell r="C217" t="str">
            <v>Servicio de Salud Ñuble</v>
          </cell>
          <cell r="D217" t="str">
            <v>Servicio de Salud Ñuble</v>
          </cell>
        </row>
        <row r="218">
          <cell r="A218" t="str">
            <v>163101</v>
          </cell>
          <cell r="B218" t="str">
            <v>MINISTERIO DE SALUD</v>
          </cell>
          <cell r="C218" t="str">
            <v>Servicio de Salud Concepción</v>
          </cell>
          <cell r="D218" t="str">
            <v>Servicio de Salud Concepción</v>
          </cell>
        </row>
        <row r="219">
          <cell r="A219" t="str">
            <v>163201</v>
          </cell>
          <cell r="B219" t="str">
            <v>MINISTERIO DE SALUD</v>
          </cell>
          <cell r="C219" t="str">
            <v>Servicio de Salud Talcahuano</v>
          </cell>
          <cell r="D219" t="str">
            <v>Servicio de Salud Talcahuano</v>
          </cell>
        </row>
        <row r="220">
          <cell r="A220" t="str">
            <v>163301</v>
          </cell>
          <cell r="B220" t="str">
            <v>MINISTERIO DE SALUD</v>
          </cell>
          <cell r="C220" t="str">
            <v>Servicio de Salud Bíobío</v>
          </cell>
          <cell r="D220" t="str">
            <v>Servicio de Salud Bíobío</v>
          </cell>
        </row>
        <row r="221">
          <cell r="A221" t="str">
            <v>163401</v>
          </cell>
          <cell r="B221" t="str">
            <v>MINISTERIO DE SALUD</v>
          </cell>
          <cell r="C221" t="str">
            <v>Servicio de Salud Arauco</v>
          </cell>
          <cell r="D221" t="str">
            <v>Servicio de Salud Arauco</v>
          </cell>
        </row>
        <row r="222">
          <cell r="A222" t="str">
            <v>163501</v>
          </cell>
          <cell r="B222" t="str">
            <v>MINISTERIO DE SALUD</v>
          </cell>
          <cell r="C222" t="str">
            <v>Servicio de Salud Araucanía Norte</v>
          </cell>
          <cell r="D222" t="str">
            <v>Servicio de Salud Araucanía Norte</v>
          </cell>
        </row>
        <row r="223">
          <cell r="A223" t="str">
            <v>163601</v>
          </cell>
          <cell r="B223" t="str">
            <v>MINISTERIO DE SALUD</v>
          </cell>
          <cell r="C223" t="str">
            <v>Servicio de Salud Araucanía Sur</v>
          </cell>
          <cell r="D223" t="str">
            <v>Servicio de Salud Araucanía Sur</v>
          </cell>
        </row>
        <row r="224">
          <cell r="A224" t="str">
            <v>163701</v>
          </cell>
          <cell r="B224" t="str">
            <v>MINISTERIO DE SALUD</v>
          </cell>
          <cell r="C224" t="str">
            <v>Servicio de Salud Los Ríos</v>
          </cell>
          <cell r="D224" t="str">
            <v>Servicio de Salud Los Ríos</v>
          </cell>
        </row>
        <row r="225">
          <cell r="A225" t="str">
            <v>163801</v>
          </cell>
          <cell r="B225" t="str">
            <v>MINISTERIO DE SALUD</v>
          </cell>
          <cell r="C225" t="str">
            <v>Servicio de Salud Osorno</v>
          </cell>
          <cell r="D225" t="str">
            <v>Servicio de Salud Osorno</v>
          </cell>
        </row>
        <row r="226">
          <cell r="A226" t="str">
            <v>163901</v>
          </cell>
          <cell r="B226" t="str">
            <v>MINISTERIO DE SALUD</v>
          </cell>
          <cell r="C226" t="str">
            <v>Servicio de Salud del Reloncaví</v>
          </cell>
          <cell r="D226" t="str">
            <v>Servicio de Salud del Reloncaví</v>
          </cell>
        </row>
        <row r="227">
          <cell r="A227" t="str">
            <v>164001</v>
          </cell>
          <cell r="B227" t="str">
            <v>MINISTERIO DE SALUD</v>
          </cell>
          <cell r="C227" t="str">
            <v>Servicio de Salud Aysén</v>
          </cell>
          <cell r="D227" t="str">
            <v>Servicio de Salud Aysén</v>
          </cell>
        </row>
        <row r="228">
          <cell r="A228" t="str">
            <v>164101</v>
          </cell>
          <cell r="B228" t="str">
            <v>MINISTERIO DE SALUD</v>
          </cell>
          <cell r="C228" t="str">
            <v>Servicio de Salud Magallanes</v>
          </cell>
          <cell r="D228" t="str">
            <v>Servicio de Salud Magallanes</v>
          </cell>
        </row>
        <row r="229">
          <cell r="A229" t="str">
            <v>164201</v>
          </cell>
          <cell r="B229" t="str">
            <v>MINISTERIO DE SALUD</v>
          </cell>
          <cell r="C229" t="str">
            <v>Servicio de Salud Metropolitano Oriente</v>
          </cell>
          <cell r="D229" t="str">
            <v>Servicio de Salud Metropolitano Oriente</v>
          </cell>
        </row>
        <row r="230">
          <cell r="A230" t="str">
            <v>164301</v>
          </cell>
          <cell r="B230" t="str">
            <v>MINISTERIO DE SALUD</v>
          </cell>
          <cell r="C230" t="str">
            <v>Servicio de Salud Metropolitano Central</v>
          </cell>
          <cell r="D230" t="str">
            <v>Servicio de Salud Metropolitano Central</v>
          </cell>
        </row>
        <row r="231">
          <cell r="A231" t="str">
            <v>164401</v>
          </cell>
          <cell r="B231" t="str">
            <v>MINISTERIO DE SALUD</v>
          </cell>
          <cell r="C231" t="str">
            <v>Servicio de Salud Metropolitano Sur</v>
          </cell>
          <cell r="D231" t="str">
            <v>Servicio de Salud Metropolitano Sur</v>
          </cell>
        </row>
        <row r="232">
          <cell r="A232" t="str">
            <v>164501</v>
          </cell>
          <cell r="B232" t="str">
            <v>MINISTERIO DE SALUD</v>
          </cell>
          <cell r="C232" t="str">
            <v>Servicio de Salud Metropolitano Norte</v>
          </cell>
          <cell r="D232" t="str">
            <v>Servicio de Salud Metropolitano Norte</v>
          </cell>
        </row>
        <row r="233">
          <cell r="A233" t="str">
            <v>164601</v>
          </cell>
          <cell r="B233" t="str">
            <v>MINISTERIO DE SALUD</v>
          </cell>
          <cell r="C233" t="str">
            <v>Servicio de Salud Metropolitano Occidente</v>
          </cell>
          <cell r="D233" t="str">
            <v>Servicio de Salud Metropolitano Occidente</v>
          </cell>
        </row>
        <row r="234">
          <cell r="A234" t="str">
            <v>164701</v>
          </cell>
          <cell r="B234" t="str">
            <v>MINISTERIO DE SALUD</v>
          </cell>
          <cell r="C234" t="str">
            <v>Servicio de Salud Metropolitano Sur-oriente</v>
          </cell>
          <cell r="D234" t="str">
            <v>Servicio de Salud Metropolitano Sur-oriente</v>
          </cell>
        </row>
        <row r="235">
          <cell r="A235" t="str">
            <v>164901</v>
          </cell>
          <cell r="B235" t="str">
            <v>MINISTERIO DE SALUD</v>
          </cell>
          <cell r="C235" t="str">
            <v>Programa Contingencias Operacionales</v>
          </cell>
          <cell r="D235" t="str">
            <v>Programa Contingencias Operacionales</v>
          </cell>
        </row>
        <row r="236">
          <cell r="A236" t="str">
            <v>165101</v>
          </cell>
          <cell r="B236" t="str">
            <v>MINISTERIO DE SALUD</v>
          </cell>
          <cell r="C236" t="str">
            <v>Centro de Referencia de Salud de Maipú</v>
          </cell>
          <cell r="D236" t="str">
            <v>Centro de Referencia de Salud de Maipú</v>
          </cell>
        </row>
        <row r="237">
          <cell r="A237" t="str">
            <v>165201</v>
          </cell>
          <cell r="B237" t="str">
            <v>MINISTERIO DE SALUD</v>
          </cell>
          <cell r="C237" t="str">
            <v>Centro de Referencia de Salud de Peñalolén Cordillera Oriente</v>
          </cell>
          <cell r="D237" t="str">
            <v>Centro de Referencia de Salud de Peñalolén Cordillera Oriente</v>
          </cell>
        </row>
        <row r="238">
          <cell r="A238" t="str">
            <v>165301</v>
          </cell>
          <cell r="B238" t="str">
            <v>MINISTERIO DE SALUD</v>
          </cell>
          <cell r="C238" t="str">
            <v>Servicio de Salud Chiloé</v>
          </cell>
          <cell r="D238" t="str">
            <v>Servicio de Salud Chiloé</v>
          </cell>
        </row>
        <row r="239">
          <cell r="A239" t="str">
            <v>170101</v>
          </cell>
          <cell r="B239" t="str">
            <v>MINISTERIO DE MINERÍA</v>
          </cell>
          <cell r="C239" t="str">
            <v>Secretaría y Administración General</v>
          </cell>
          <cell r="D239" t="str">
            <v>Secretaría y Administración General</v>
          </cell>
        </row>
        <row r="240">
          <cell r="A240" t="str">
            <v>170102</v>
          </cell>
          <cell r="B240" t="str">
            <v>MINISTERIO DE MINERÍA</v>
          </cell>
          <cell r="C240" t="str">
            <v>Secretaría y Administración General</v>
          </cell>
          <cell r="D240" t="str">
            <v>Fomento de la Pequeña y Mediana Minería</v>
          </cell>
        </row>
        <row r="241">
          <cell r="A241" t="str">
            <v>170201</v>
          </cell>
          <cell r="B241" t="str">
            <v>MINISTERIO DE MINERÍA</v>
          </cell>
          <cell r="C241" t="str">
            <v>Comisión Chilena del Cobre</v>
          </cell>
          <cell r="D241" t="str">
            <v>Comisión Chilena del Cobre</v>
          </cell>
        </row>
        <row r="242">
          <cell r="A242" t="str">
            <v>170301</v>
          </cell>
          <cell r="B242" t="str">
            <v>MINISTERIO DE MINERÍA</v>
          </cell>
          <cell r="C242" t="str">
            <v>Servicio Nacional de Geología y Minería</v>
          </cell>
          <cell r="D242" t="str">
            <v>Servicio Nacional de Geología y Minería</v>
          </cell>
        </row>
        <row r="243">
          <cell r="A243" t="str">
            <v>170301_1</v>
          </cell>
          <cell r="B243" t="str">
            <v>MINISTERIO DE MINERÍA</v>
          </cell>
          <cell r="C243" t="str">
            <v>Servicio Nacional de Geología y Minería - Propiedad Minera</v>
          </cell>
          <cell r="D243" t="str">
            <v xml:space="preserve">Propiedad Minera </v>
          </cell>
        </row>
        <row r="244">
          <cell r="A244" t="str">
            <v>170301_2</v>
          </cell>
          <cell r="B244" t="str">
            <v>MINISTERIO DE MINERÍA</v>
          </cell>
          <cell r="C244" t="str">
            <v xml:space="preserve">Servicio Nacional de Geología y Minería - Cierre Faenas y Gestión Ambiental </v>
          </cell>
          <cell r="D244" t="str">
            <v xml:space="preserve">Cierre Faenas y Gestión Ambiental </v>
          </cell>
        </row>
        <row r="245">
          <cell r="A245" t="str">
            <v>170301_3</v>
          </cell>
          <cell r="B245" t="str">
            <v>MINISTERIO DE MINERÍA</v>
          </cell>
          <cell r="C245" t="str">
            <v xml:space="preserve">Servicio Nacional de Geología y Minería - Geología Aplicada </v>
          </cell>
          <cell r="D245" t="str">
            <v xml:space="preserve">Geología Aplicada </v>
          </cell>
        </row>
        <row r="246">
          <cell r="A246" t="str">
            <v>170301_4</v>
          </cell>
          <cell r="B246" t="str">
            <v>MINISTERIO DE MINERÍA</v>
          </cell>
          <cell r="C246" t="str">
            <v xml:space="preserve">Servicio Nacional de Geología y Minería - Laboratorio </v>
          </cell>
          <cell r="D246" t="str">
            <v xml:space="preserve">Laboratorio </v>
          </cell>
        </row>
        <row r="247">
          <cell r="A247" t="str">
            <v>170301_5</v>
          </cell>
          <cell r="B247" t="str">
            <v>MINISTERIO DE MINERÍA</v>
          </cell>
          <cell r="C247" t="str">
            <v xml:space="preserve">Servicio Nacional de Geología y Minería - Depósitos de Relaves </v>
          </cell>
          <cell r="D247" t="str">
            <v xml:space="preserve">Depósitos de Relaves </v>
          </cell>
        </row>
        <row r="248">
          <cell r="A248" t="str">
            <v>170302</v>
          </cell>
          <cell r="B248" t="str">
            <v>MINISTERIO DE MINERÍA</v>
          </cell>
          <cell r="C248" t="str">
            <v>Servicio Nacional de Geología y Minería</v>
          </cell>
          <cell r="D248" t="str">
            <v>Red Nacional de Vigilancia Volcánica</v>
          </cell>
        </row>
        <row r="249">
          <cell r="A249" t="str">
            <v>170303</v>
          </cell>
          <cell r="B249" t="str">
            <v>MINISTERIO DE MINERÍA</v>
          </cell>
          <cell r="C249" t="str">
            <v>Servicio Nacional de Geología y Minería</v>
          </cell>
          <cell r="D249" t="str">
            <v>Plan Nacional de Geología</v>
          </cell>
        </row>
        <row r="250">
          <cell r="A250" t="str">
            <v>170304</v>
          </cell>
          <cell r="B250" t="str">
            <v>MINISTERIO DE MINERÍA</v>
          </cell>
          <cell r="C250" t="str">
            <v>Servicio Nacional de Geología y Minería</v>
          </cell>
          <cell r="D250" t="str">
            <v>Programa de Seguridad Minera</v>
          </cell>
        </row>
        <row r="251">
          <cell r="A251" t="str">
            <v>180101</v>
          </cell>
          <cell r="B251" t="str">
            <v>MINISTERIO DE VIVIENDA Y URBANISMO</v>
          </cell>
          <cell r="C251" t="str">
            <v>Subsecretaría de Vivienda y Urbanismo</v>
          </cell>
          <cell r="D251" t="str">
            <v>Subsecretaría de Vivienda y Urbanismo</v>
          </cell>
        </row>
        <row r="252">
          <cell r="A252" t="str">
            <v>180102</v>
          </cell>
          <cell r="B252" t="str">
            <v>MINISTERIO DE VIVIENDA Y URBANISMO</v>
          </cell>
          <cell r="C252" t="str">
            <v>Subsecretaría de Vivienda y Urbanismo</v>
          </cell>
          <cell r="D252" t="str">
            <v>Asentamientos Precarios</v>
          </cell>
        </row>
        <row r="253">
          <cell r="A253" t="str">
            <v>180104</v>
          </cell>
          <cell r="B253" t="str">
            <v>MINISTERIO DE VIVIENDA Y URBANISMO</v>
          </cell>
          <cell r="C253" t="str">
            <v>Subsecretaría de Vivienda y Urbanismo</v>
          </cell>
          <cell r="D253" t="str">
            <v>Recuperación de Barrios</v>
          </cell>
        </row>
        <row r="254">
          <cell r="A254" t="str">
            <v>180106</v>
          </cell>
          <cell r="B254" t="str">
            <v>MINISTERIO DE VIVIENDA Y URBANISMO</v>
          </cell>
          <cell r="C254" t="str">
            <v>Subsecretaría de Vivienda y Urbanismo</v>
          </cell>
          <cell r="D254" t="str">
            <v>Plan de Emergencia Habitacional</v>
          </cell>
        </row>
        <row r="255">
          <cell r="A255" t="str">
            <v>180201</v>
          </cell>
          <cell r="B255" t="str">
            <v>MINISTERIO DE VIVIENDA Y URBANISMO</v>
          </cell>
          <cell r="C255" t="str">
            <v>Parque Metropolitano</v>
          </cell>
          <cell r="D255" t="str">
            <v>Parque Metropolitano</v>
          </cell>
        </row>
        <row r="256">
          <cell r="A256" t="str">
            <v>182101</v>
          </cell>
          <cell r="B256" t="str">
            <v>MINISTERIO DE VIVIENDA Y URBANISMO</v>
          </cell>
          <cell r="C256" t="str">
            <v>Serviu Región de Tarapacá</v>
          </cell>
          <cell r="D256" t="str">
            <v>Serviu Región de Tarapacá</v>
          </cell>
        </row>
        <row r="257">
          <cell r="A257" t="str">
            <v>182201</v>
          </cell>
          <cell r="B257" t="str">
            <v>MINISTERIO DE VIVIENDA Y URBANISMO</v>
          </cell>
          <cell r="C257" t="str">
            <v>Serviu Región de Antofagasta</v>
          </cell>
          <cell r="D257" t="str">
            <v>Serviu Región de Antofagasta</v>
          </cell>
        </row>
        <row r="258">
          <cell r="A258" t="str">
            <v>182301</v>
          </cell>
          <cell r="B258" t="str">
            <v>MINISTERIO DE VIVIENDA Y URBANISMO</v>
          </cell>
          <cell r="C258" t="str">
            <v>Serviu Región de Atacama</v>
          </cell>
          <cell r="D258" t="str">
            <v>Serviu Región de Atacama</v>
          </cell>
        </row>
        <row r="259">
          <cell r="A259" t="str">
            <v>182401</v>
          </cell>
          <cell r="B259" t="str">
            <v>MINISTERIO DE VIVIENDA Y URBANISMO</v>
          </cell>
          <cell r="C259" t="str">
            <v>Serviu Región de Coquimbo</v>
          </cell>
          <cell r="D259" t="str">
            <v>Serviu Región de Coquimbo</v>
          </cell>
        </row>
        <row r="260">
          <cell r="A260" t="str">
            <v>182501</v>
          </cell>
          <cell r="B260" t="str">
            <v>MINISTERIO DE VIVIENDA Y URBANISMO</v>
          </cell>
          <cell r="C260" t="str">
            <v>Serviu Región de Valparaíso</v>
          </cell>
          <cell r="D260" t="str">
            <v>Serviu Región de Valparaíso</v>
          </cell>
        </row>
        <row r="261">
          <cell r="A261" t="str">
            <v>182601</v>
          </cell>
          <cell r="B261" t="str">
            <v>MINISTERIO DE VIVIENDA Y URBANISMO</v>
          </cell>
          <cell r="C261" t="str">
            <v>Serviu Región del Libertador General Bernardo O'Higgins</v>
          </cell>
          <cell r="D261" t="str">
            <v>Serviu Región del Libertador General Bernardo O'Higgins</v>
          </cell>
        </row>
        <row r="262">
          <cell r="A262" t="str">
            <v>182701</v>
          </cell>
          <cell r="B262" t="str">
            <v>MINISTERIO DE VIVIENDA Y URBANISMO</v>
          </cell>
          <cell r="C262" t="str">
            <v>Serviu Región del Maule</v>
          </cell>
          <cell r="D262" t="str">
            <v>Serviu Región del Maule</v>
          </cell>
        </row>
        <row r="263">
          <cell r="A263" t="str">
            <v>182801</v>
          </cell>
          <cell r="B263" t="str">
            <v>MINISTERIO DE VIVIENDA Y URBANISMO</v>
          </cell>
          <cell r="C263" t="str">
            <v>Serviu Región del Biobío</v>
          </cell>
          <cell r="D263" t="str">
            <v>Serviu Región del Biobío</v>
          </cell>
        </row>
        <row r="264">
          <cell r="A264" t="str">
            <v>182901</v>
          </cell>
          <cell r="B264" t="str">
            <v>MINISTERIO DE VIVIENDA Y URBANISMO</v>
          </cell>
          <cell r="C264" t="str">
            <v>Serviu Región de la Araucanía</v>
          </cell>
          <cell r="D264" t="str">
            <v>Serviu Región de la Araucanía</v>
          </cell>
        </row>
        <row r="265">
          <cell r="A265" t="str">
            <v>183001</v>
          </cell>
          <cell r="B265" t="str">
            <v>MINISTERIO DE VIVIENDA Y URBANISMO</v>
          </cell>
          <cell r="C265" t="str">
            <v>Serviu Región de Los Lagos</v>
          </cell>
          <cell r="D265" t="str">
            <v>Serviu Región de Los Lagos</v>
          </cell>
        </row>
        <row r="266">
          <cell r="A266" t="str">
            <v>183101</v>
          </cell>
          <cell r="B266" t="str">
            <v>MINISTERIO DE VIVIENDA Y URBANISMO</v>
          </cell>
          <cell r="C266" t="str">
            <v>Serviu Región de Aysén del General Carlos Ibáñez del Campo</v>
          </cell>
          <cell r="D266" t="str">
            <v>Serviu Región de Aysén del General Carlos Ibáñez del Campo</v>
          </cell>
        </row>
        <row r="267">
          <cell r="A267" t="str">
            <v>183201</v>
          </cell>
          <cell r="B267" t="str">
            <v>MINISTERIO DE VIVIENDA Y URBANISMO</v>
          </cell>
          <cell r="C267" t="str">
            <v>Serviu Región de Magallanes y de la Antártica Chilena</v>
          </cell>
          <cell r="D267" t="str">
            <v>Serviu Región de Magallanes y de la Antártica Chilena</v>
          </cell>
        </row>
        <row r="268">
          <cell r="A268" t="str">
            <v>183301</v>
          </cell>
          <cell r="B268" t="str">
            <v>MINISTERIO DE VIVIENDA Y URBANISMO</v>
          </cell>
          <cell r="C268" t="str">
            <v>Serviu Región Metropolitana de Santiago</v>
          </cell>
          <cell r="D268" t="str">
            <v>Serviu Región Metropolitana de Santiago</v>
          </cell>
        </row>
        <row r="269">
          <cell r="A269" t="str">
            <v>183401</v>
          </cell>
          <cell r="B269" t="str">
            <v>MINISTERIO DE VIVIENDA Y URBANISMO</v>
          </cell>
          <cell r="C269" t="str">
            <v>Serviu Región de Los Ríos</v>
          </cell>
          <cell r="D269" t="str">
            <v>Serviu Región de Los Ríos</v>
          </cell>
        </row>
        <row r="270">
          <cell r="A270" t="str">
            <v>183501</v>
          </cell>
          <cell r="B270" t="str">
            <v>MINISTERIO DE VIVIENDA Y URBANISMO</v>
          </cell>
          <cell r="C270" t="str">
            <v>Serviu Región de Arica y Parinacota</v>
          </cell>
          <cell r="D270" t="str">
            <v>Serviu Región de Arica y Parinacota</v>
          </cell>
        </row>
        <row r="271">
          <cell r="A271" t="str">
            <v>183601</v>
          </cell>
          <cell r="B271" t="str">
            <v>MINISTERIO DE VIVIENDA Y URBANISMO</v>
          </cell>
          <cell r="C271" t="str">
            <v>Serviu Región de Ñuble</v>
          </cell>
          <cell r="D271" t="str">
            <v>Serviu Región de Ñuble</v>
          </cell>
        </row>
        <row r="272">
          <cell r="A272" t="str">
            <v>190101</v>
          </cell>
          <cell r="B272" t="str">
            <v>MINISTERIO DE TRANSPORTES Y TELECOMUNICACIONES</v>
          </cell>
          <cell r="C272" t="str">
            <v>Secretaría y Administración General de Transportes</v>
          </cell>
          <cell r="D272" t="str">
            <v>Secretaría y Administración General de Transportes</v>
          </cell>
        </row>
        <row r="273">
          <cell r="A273" t="str">
            <v>190103</v>
          </cell>
          <cell r="B273" t="str">
            <v>MINISTERIO DE TRANSPORTES Y TELECOMUNICACIONES</v>
          </cell>
          <cell r="C273" t="str">
            <v>Secretaría y Administración General de Transportes</v>
          </cell>
          <cell r="D273" t="str">
            <v>Red Movilidad</v>
          </cell>
        </row>
        <row r="274">
          <cell r="A274" t="str">
            <v>190104</v>
          </cell>
          <cell r="B274" t="str">
            <v>MINISTERIO DE TRANSPORTES Y TELECOMUNICACIONES</v>
          </cell>
          <cell r="C274" t="str">
            <v>Secretaría y Administración General de Transportes</v>
          </cell>
          <cell r="D274" t="str">
            <v>Unidad Operativa de Control de Tránsito</v>
          </cell>
        </row>
        <row r="275">
          <cell r="A275" t="str">
            <v>190105</v>
          </cell>
          <cell r="B275" t="str">
            <v>MINISTERIO DE TRANSPORTES Y TELECOMUNICACIONES</v>
          </cell>
          <cell r="C275" t="str">
            <v>Secretaría y Administración General de Transportes</v>
          </cell>
          <cell r="D275" t="str">
            <v>Fiscalización y Centro Automatizado de Infracciones</v>
          </cell>
        </row>
        <row r="276">
          <cell r="A276" t="str">
            <v>190106</v>
          </cell>
          <cell r="B276" t="str">
            <v>MINISTERIO DE TRANSPORTES Y TELECOMUNICACIONES</v>
          </cell>
          <cell r="C276" t="str">
            <v>Secretaría y Administración General de Transportes</v>
          </cell>
          <cell r="D276" t="str">
            <v>Subsidio Nacional al Transporte Público</v>
          </cell>
        </row>
        <row r="277">
          <cell r="A277" t="str">
            <v>190107</v>
          </cell>
          <cell r="B277" t="str">
            <v>MINISTERIO DE TRANSPORTES Y TELECOMUNICACIONES</v>
          </cell>
          <cell r="C277" t="str">
            <v>Secretaría y Administración General de Transportes</v>
          </cell>
          <cell r="D277" t="str">
            <v>Programa de Desarrollo Logístico</v>
          </cell>
        </row>
        <row r="278">
          <cell r="A278" t="str">
            <v>190108</v>
          </cell>
          <cell r="B278" t="str">
            <v>MINISTERIO DE TRANSPORTES Y TELECOMUNICACIONES</v>
          </cell>
          <cell r="C278" t="str">
            <v>Secretaría y Administración General de Transportes</v>
          </cell>
          <cell r="D278" t="str">
            <v>Programa de Vialidad y Transporte Urbano: Sectra</v>
          </cell>
        </row>
        <row r="279">
          <cell r="A279" t="str">
            <v>190109</v>
          </cell>
          <cell r="B279" t="str">
            <v>MINISTERIO DE TRANSPORTES Y TELECOMUNICACIONES</v>
          </cell>
          <cell r="C279" t="str">
            <v>Secretaría y Administración General de Transportes</v>
          </cell>
          <cell r="D279" t="str">
            <v>Seguridad y Centro de Control Vehicular</v>
          </cell>
        </row>
        <row r="280">
          <cell r="A280" t="str">
            <v>190201</v>
          </cell>
          <cell r="B280" t="str">
            <v>MINISTERIO DE TRANSPORTES Y TELECOMUNICACIONES</v>
          </cell>
          <cell r="C280" t="str">
            <v>Subsecretaría de Telecomunicaciones</v>
          </cell>
          <cell r="D280" t="str">
            <v>Subsecretaría de Telecomunicaciones</v>
          </cell>
        </row>
        <row r="281">
          <cell r="A281" t="str">
            <v>190301</v>
          </cell>
          <cell r="B281" t="str">
            <v>MINISTERIO DE TRANSPORTES Y TELECOMUNICACIONES</v>
          </cell>
          <cell r="C281" t="str">
            <v>Junta de Aeronáutica Civil</v>
          </cell>
          <cell r="D281" t="str">
            <v>Junta de Aeronáutica Civil</v>
          </cell>
        </row>
        <row r="282">
          <cell r="A282" t="str">
            <v>200101</v>
          </cell>
          <cell r="B282" t="str">
            <v>MINISTERIO SECRETARÍA GENERAL DE GOBIERNO</v>
          </cell>
          <cell r="C282" t="str">
            <v>Secretaría General de Gobierno</v>
          </cell>
          <cell r="D282" t="str">
            <v>Secretaría General de Gobierno</v>
          </cell>
        </row>
        <row r="283">
          <cell r="A283" t="str">
            <v>200201</v>
          </cell>
          <cell r="B283" t="str">
            <v>MINISTERIO SECRETARÍA GENERAL DE GOBIERNO</v>
          </cell>
          <cell r="C283" t="str">
            <v>Consejo Nacional de Televisión</v>
          </cell>
          <cell r="D283" t="str">
            <v>Consejo Nacional de Televisión</v>
          </cell>
        </row>
        <row r="284">
          <cell r="A284" t="str">
            <v>210101</v>
          </cell>
          <cell r="B284" t="str">
            <v>MINISTERIO DE DESARROLLO SOCIAL Y FAMILIA</v>
          </cell>
          <cell r="C284" t="str">
            <v>Subsecretaría de Servicios Sociales</v>
          </cell>
          <cell r="D284" t="str">
            <v>Subsecretaría de Servicios Sociales</v>
          </cell>
        </row>
        <row r="285">
          <cell r="A285" t="str">
            <v>210105</v>
          </cell>
          <cell r="B285" t="str">
            <v>MINISTERIO DE DESARROLLO SOCIAL Y FAMILIA</v>
          </cell>
          <cell r="C285" t="str">
            <v>Subsecretaría de Servicios Sociales</v>
          </cell>
          <cell r="D285" t="str">
            <v>Ingreso Ético Familiar y Sistema Chile Solidario</v>
          </cell>
        </row>
        <row r="286">
          <cell r="A286" t="str">
            <v>210108</v>
          </cell>
          <cell r="B286" t="str">
            <v>MINISTERIO DE DESARROLLO SOCIAL Y FAMILIA</v>
          </cell>
          <cell r="C286" t="str">
            <v>Subsecretaría de Servicios Sociales</v>
          </cell>
          <cell r="D286" t="str">
            <v>Sistema Nacional de Cuidados</v>
          </cell>
        </row>
        <row r="287">
          <cell r="A287" t="str">
            <v>210201</v>
          </cell>
          <cell r="B287" t="str">
            <v>MINISTERIO DE DESARROLLO SOCIAL Y FAMILIA</v>
          </cell>
          <cell r="C287" t="str">
            <v>Fondo de Solidaridad e Inversión Social</v>
          </cell>
          <cell r="D287" t="str">
            <v>Fondo de Solidaridad e Inversión Social</v>
          </cell>
        </row>
        <row r="288">
          <cell r="A288" t="str">
            <v>210203</v>
          </cell>
          <cell r="B288" t="str">
            <v>MINISTERIO DE DESARROLLO SOCIAL Y FAMILIA</v>
          </cell>
          <cell r="C288" t="str">
            <v>Fondo de Solidaridad e Inversión Social</v>
          </cell>
          <cell r="D288" t="str">
            <v>Programas de Generación de Ingresos Autónomos</v>
          </cell>
        </row>
        <row r="289">
          <cell r="A289" t="str">
            <v>210204</v>
          </cell>
          <cell r="B289" t="str">
            <v>MINISTERIO DE DESARROLLO SOCIAL Y FAMILIA</v>
          </cell>
          <cell r="C289" t="str">
            <v>Fondo de Solidaridad e Inversión Social</v>
          </cell>
          <cell r="D289" t="str">
            <v>Programas de Acompañamiento Familiar y Comunitario</v>
          </cell>
        </row>
        <row r="290">
          <cell r="A290" t="str">
            <v>210501</v>
          </cell>
          <cell r="B290" t="str">
            <v>MINISTERIO DE DESARROLLO SOCIAL Y FAMILIA</v>
          </cell>
          <cell r="C290" t="str">
            <v>Instituto Nacional de la Juventud</v>
          </cell>
          <cell r="D290" t="str">
            <v>Instituto Nacional de la Juventud</v>
          </cell>
        </row>
        <row r="291">
          <cell r="A291" t="str">
            <v>210601</v>
          </cell>
          <cell r="B291" t="str">
            <v>MINISTERIO DE DESARROLLO SOCIAL Y FAMILIA</v>
          </cell>
          <cell r="C291" t="str">
            <v>Corporación Nacional de Desarrollo Indígena</v>
          </cell>
          <cell r="D291" t="str">
            <v>Corporación Nacional de Desarrollo Indígena</v>
          </cell>
        </row>
        <row r="292">
          <cell r="A292" t="str">
            <v>210701</v>
          </cell>
          <cell r="B292" t="str">
            <v>MINISTERIO DE DESARROLLO SOCIAL Y FAMILIA</v>
          </cell>
          <cell r="C292" t="str">
            <v>Servicio Nacional de la Discapacidad</v>
          </cell>
          <cell r="D292" t="str">
            <v>Servicio Nacional de la Discapacidad</v>
          </cell>
        </row>
        <row r="293">
          <cell r="A293" t="str">
            <v>210801</v>
          </cell>
          <cell r="B293" t="str">
            <v>MINISTERIO DE DESARROLLO SOCIAL Y FAMILIA</v>
          </cell>
          <cell r="C293" t="str">
            <v>Servicio Nacional del Adulto Mayor</v>
          </cell>
          <cell r="D293" t="str">
            <v>Servicio Nacional del Adulto Mayor</v>
          </cell>
        </row>
        <row r="294">
          <cell r="A294" t="str">
            <v>210901</v>
          </cell>
          <cell r="B294" t="str">
            <v>MINISTERIO DE DESARROLLO SOCIAL Y FAMILIA</v>
          </cell>
          <cell r="C294" t="str">
            <v>Subsecretaría de Evaluación Social</v>
          </cell>
          <cell r="D294" t="str">
            <v>Subsecretaría de Evaluación Social</v>
          </cell>
        </row>
        <row r="295">
          <cell r="A295" t="str">
            <v>211001</v>
          </cell>
          <cell r="B295" t="str">
            <v>MINISTERIO DE DESARROLLO SOCIAL Y FAMILIA</v>
          </cell>
          <cell r="C295" t="str">
            <v>Subsecretaría de la Niñez</v>
          </cell>
          <cell r="D295" t="str">
            <v>Subsecretaría de la Niñez</v>
          </cell>
        </row>
        <row r="296">
          <cell r="A296" t="str">
            <v>211002</v>
          </cell>
          <cell r="B296" t="str">
            <v>MINISTERIO DE DESARROLLO SOCIAL Y FAMILIA</v>
          </cell>
          <cell r="C296" t="str">
            <v>Subsecretaría de la Niñez</v>
          </cell>
          <cell r="D296" t="str">
            <v>Sistema de Protección Integral a la Infancia</v>
          </cell>
        </row>
        <row r="297">
          <cell r="A297" t="str">
            <v>211101</v>
          </cell>
          <cell r="B297" t="str">
            <v>MINISTERIO DE DESARROLLO SOCIAL Y FAMILIA</v>
          </cell>
          <cell r="C297" t="str">
            <v>Servicio Nacional de Protección Especializada a la Niñez y Adolescencia</v>
          </cell>
          <cell r="D297" t="str">
            <v>Servicio Nacional de Protección Especializada a la Niñez y Adolescencia</v>
          </cell>
        </row>
        <row r="298">
          <cell r="A298" t="str">
            <v>211102</v>
          </cell>
          <cell r="B298" t="str">
            <v>MINISTERIO DE DESARROLLO SOCIAL Y FAMILIA</v>
          </cell>
          <cell r="C298" t="str">
            <v>Servicio Nacional de Protección Especializada a la Niñez y Adolescencia</v>
          </cell>
          <cell r="D298" t="str">
            <v>Programas de Cuidado Alternativo de Administracion Directa</v>
          </cell>
        </row>
        <row r="299">
          <cell r="A299" t="str">
            <v>220101</v>
          </cell>
          <cell r="B299" t="str">
            <v>MINISTERIO SECRETARÍA GENERAL DE LA PRESIDENCIA DE LA REPÚBLICA</v>
          </cell>
          <cell r="C299" t="str">
            <v>Secretaría General de la Presidencia de la República</v>
          </cell>
          <cell r="D299" t="str">
            <v>Secretaría General de la Presidencia de la República</v>
          </cell>
        </row>
        <row r="300">
          <cell r="A300" t="str">
            <v>220104</v>
          </cell>
          <cell r="B300" t="str">
            <v>MINISTERIO SECRETARÍA GENERAL DE LA PRESIDENCIA DE LA REPÚBLICA</v>
          </cell>
          <cell r="C300" t="str">
            <v>Secretaría General de la Presidencia de la República</v>
          </cell>
          <cell r="D300" t="str">
            <v>Gobierno Digital</v>
          </cell>
        </row>
        <row r="301">
          <cell r="A301" t="str">
            <v>220105</v>
          </cell>
          <cell r="B301" t="str">
            <v>MINISTERIO SECRETARÍA GENERAL DE LA PRESIDENCIA DE LA REPÚBLICA</v>
          </cell>
          <cell r="C301" t="str">
            <v>Secretaría General de la Presidencia de la República</v>
          </cell>
          <cell r="D301" t="str">
            <v>Consejo de Auditoría Interna General de Gobierno</v>
          </cell>
        </row>
        <row r="302">
          <cell r="A302" t="str">
            <v>220109</v>
          </cell>
          <cell r="B302" t="str">
            <v>MINISTERIO SECRETARÍA GENERAL DE LA PRESIDENCIA DE LA REPÚBLICA</v>
          </cell>
          <cell r="C302" t="str">
            <v>Secretaría General de la Presidencia de la República</v>
          </cell>
          <cell r="D302" t="str">
            <v>Plan Buen Vivir</v>
          </cell>
        </row>
        <row r="303">
          <cell r="A303" t="str">
            <v>220110</v>
          </cell>
          <cell r="B303" t="str">
            <v>MINISTERIO SECRETARÍA GENERAL DE LA PRESIDENCIA DE LA REPÚBLICA</v>
          </cell>
          <cell r="C303" t="str">
            <v>Secretaría General de la Presidencia de la República</v>
          </cell>
          <cell r="D303" t="str">
            <v>Comisión para la Paz y el Entendimiento</v>
          </cell>
        </row>
        <row r="304">
          <cell r="A304" t="str">
            <v>230101</v>
          </cell>
          <cell r="B304" t="str">
            <v>MINISTERIO PÚBLICO</v>
          </cell>
          <cell r="C304" t="str">
            <v>Ministerio Público</v>
          </cell>
          <cell r="D304" t="str">
            <v>Ministerio Público</v>
          </cell>
        </row>
        <row r="305">
          <cell r="A305" t="str">
            <v>240101</v>
          </cell>
          <cell r="B305" t="str">
            <v>MINISTERIO DE ENERGÍA</v>
          </cell>
          <cell r="C305" t="str">
            <v>Subsecretaría de Energía</v>
          </cell>
          <cell r="D305" t="str">
            <v>Subsecretaría de Energía</v>
          </cell>
        </row>
        <row r="306">
          <cell r="A306" t="str">
            <v>240103</v>
          </cell>
          <cell r="B306" t="str">
            <v>MINISTERIO DE ENERGÍA</v>
          </cell>
          <cell r="C306" t="str">
            <v>Subsecretaría de Energía</v>
          </cell>
          <cell r="D306" t="str">
            <v>Apoyo al Desarrollo de Energías Renovables No Convencionales</v>
          </cell>
        </row>
        <row r="307">
          <cell r="A307" t="str">
            <v>240104</v>
          </cell>
          <cell r="B307" t="str">
            <v>MINISTERIO DE ENERGÍA</v>
          </cell>
          <cell r="C307" t="str">
            <v>Subsecretaría de Energía</v>
          </cell>
          <cell r="D307" t="str">
            <v>Programa Energización Rural y Social</v>
          </cell>
        </row>
        <row r="308">
          <cell r="A308" t="str">
            <v>240105</v>
          </cell>
          <cell r="B308" t="str">
            <v>MINISTERIO DE ENERGÍA</v>
          </cell>
          <cell r="C308" t="str">
            <v>Subsecretaría de Energía</v>
          </cell>
          <cell r="D308" t="str">
            <v>Plan de Acción de Eficiencia Energética</v>
          </cell>
        </row>
        <row r="309">
          <cell r="A309" t="str">
            <v>240106</v>
          </cell>
          <cell r="B309" t="str">
            <v>MINISTERIO DE ENERGÍA</v>
          </cell>
          <cell r="C309" t="str">
            <v>Subsecretaría de Energía</v>
          </cell>
          <cell r="D309" t="str">
            <v>Transición Energética Justa</v>
          </cell>
        </row>
        <row r="310">
          <cell r="A310" t="str">
            <v>240201</v>
          </cell>
          <cell r="B310" t="str">
            <v>MINISTERIO DE ENERGÍA</v>
          </cell>
          <cell r="C310" t="str">
            <v>Comisión Nacional de Energía</v>
          </cell>
          <cell r="D310" t="str">
            <v>Comisión Nacional de Energía</v>
          </cell>
        </row>
        <row r="311">
          <cell r="A311" t="str">
            <v>240301</v>
          </cell>
          <cell r="B311" t="str">
            <v>MINISTERIO DE ENERGÍA</v>
          </cell>
          <cell r="C311" t="str">
            <v>Comisión Chilena de Energía Nuclear</v>
          </cell>
          <cell r="D311" t="str">
            <v>Comisión Chilena de Energía Nuclear</v>
          </cell>
        </row>
        <row r="312">
          <cell r="A312" t="str">
            <v>240401</v>
          </cell>
          <cell r="B312" t="str">
            <v>MINISTERIO DE ENERGÍA</v>
          </cell>
          <cell r="C312" t="str">
            <v>Superintendencia de Electricidad y Combustibles</v>
          </cell>
          <cell r="D312" t="str">
            <v>Superintendencia de Electricidad y Combustibles</v>
          </cell>
        </row>
        <row r="313">
          <cell r="A313" t="str">
            <v>250101</v>
          </cell>
          <cell r="B313" t="str">
            <v>MINISTERIO DEL MEDIO AMBIENTE</v>
          </cell>
          <cell r="C313" t="str">
            <v>Subsecretaría del Medio Ambiente</v>
          </cell>
          <cell r="D313" t="str">
            <v>Subsecretaría del Medio Ambiente</v>
          </cell>
        </row>
        <row r="314">
          <cell r="A314" t="str">
            <v>250102</v>
          </cell>
          <cell r="B314" t="str">
            <v>MINISTERIO DEL MEDIO AMBIENTE</v>
          </cell>
          <cell r="C314" t="str">
            <v>Subsecretaría del Medio Ambiente</v>
          </cell>
          <cell r="D314" t="str">
            <v>Adaptación y Mitigación para el Cambio Climático</v>
          </cell>
        </row>
        <row r="315">
          <cell r="A315" t="str">
            <v>250201</v>
          </cell>
          <cell r="B315" t="str">
            <v>MINISTERIO DEL MEDIO AMBIENTE</v>
          </cell>
          <cell r="C315" t="str">
            <v>Servicio de Evaluación Ambiental</v>
          </cell>
          <cell r="D315" t="str">
            <v>Servicio de Evaluación Ambiental</v>
          </cell>
        </row>
        <row r="316">
          <cell r="A316" t="str">
            <v>250301</v>
          </cell>
          <cell r="B316" t="str">
            <v>MINISTERIO DEL MEDIO AMBIENTE</v>
          </cell>
          <cell r="C316" t="str">
            <v>Superintendencia del Medio Ambiente</v>
          </cell>
          <cell r="D316" t="str">
            <v>Superintendencia del Medio Ambiente</v>
          </cell>
        </row>
        <row r="317">
          <cell r="A317" t="str">
            <v>250401</v>
          </cell>
          <cell r="B317" t="str">
            <v>MINISTERIO DEL MEDIO AMBIENTE</v>
          </cell>
          <cell r="C317" t="str">
            <v>Servicio de Biodiversidad y Áreas Protegidas</v>
          </cell>
          <cell r="D317" t="str">
            <v>Servicio de Biodiversidad y Áreas Protegidas</v>
          </cell>
        </row>
        <row r="318">
          <cell r="A318" t="str">
            <v>260101</v>
          </cell>
          <cell r="B318" t="str">
            <v>MINISTERIO DEL DEPORTE</v>
          </cell>
          <cell r="C318" t="str">
            <v>Subsecretaría del Deporte</v>
          </cell>
          <cell r="D318" t="str">
            <v>Subsecretaría del Deporte</v>
          </cell>
        </row>
        <row r="319">
          <cell r="A319" t="str">
            <v>260201</v>
          </cell>
          <cell r="B319" t="str">
            <v>MINISTERIO DEL DEPORTE</v>
          </cell>
          <cell r="C319" t="str">
            <v>Instituto Nacional de Deportes</v>
          </cell>
          <cell r="D319" t="str">
            <v>Instituto Nacional de Deportes</v>
          </cell>
        </row>
        <row r="320">
          <cell r="A320" t="str">
            <v>260202</v>
          </cell>
          <cell r="B320" t="str">
            <v>MINISTERIO DEL DEPORTE</v>
          </cell>
          <cell r="C320" t="str">
            <v>Instituto Nacional de Deportes</v>
          </cell>
          <cell r="D320" t="str">
            <v>Fondo Nacional para el Fomento del Deporte</v>
          </cell>
        </row>
        <row r="321">
          <cell r="A321" t="str">
            <v>260203</v>
          </cell>
          <cell r="B321" t="str">
            <v>MINISTERIO DEL DEPORTE</v>
          </cell>
          <cell r="C321" t="str">
            <v>Instituto Nacional de Deportes</v>
          </cell>
          <cell r="D321" t="str">
            <v>Gestión de Recintos Deportivos</v>
          </cell>
        </row>
        <row r="322">
          <cell r="A322" t="str">
            <v>260204</v>
          </cell>
          <cell r="B322" t="str">
            <v>MINISTERIO DEL DEPORTE</v>
          </cell>
          <cell r="C322" t="str">
            <v>Instituto Nacional de Deportes</v>
          </cell>
          <cell r="D322" t="str">
            <v>Deporte y Participación Social</v>
          </cell>
        </row>
        <row r="323">
          <cell r="A323" t="str">
            <v>260205</v>
          </cell>
          <cell r="B323" t="str">
            <v>MINISTERIO DEL DEPORTE</v>
          </cell>
          <cell r="C323" t="str">
            <v>Instituto Nacional de Deportes</v>
          </cell>
          <cell r="D323" t="str">
            <v>Crecer en Movimiento</v>
          </cell>
        </row>
        <row r="324">
          <cell r="A324" t="str">
            <v>270101</v>
          </cell>
          <cell r="B324" t="str">
            <v>MINISTERIO DE LA MUJER Y LA EQUIDAD DE GÉNERO</v>
          </cell>
          <cell r="C324" t="str">
            <v>Subsecretaría de la Mujer y la Equidad de Género</v>
          </cell>
          <cell r="D324" t="str">
            <v>Subsecretaría de la Mujer y la Equidad de Género</v>
          </cell>
        </row>
        <row r="325">
          <cell r="A325" t="str">
            <v>270102</v>
          </cell>
          <cell r="B325" t="str">
            <v>MINISTERIO DE LA MUJER Y LA EQUIDAD DE GÉNERO</v>
          </cell>
          <cell r="C325" t="str">
            <v>Subsecretaría de la Mujer y la Equidad de Género</v>
          </cell>
          <cell r="D325" t="str">
            <v>Fondo para la Igualdad</v>
          </cell>
        </row>
        <row r="326">
          <cell r="A326" t="str">
            <v>270201</v>
          </cell>
          <cell r="B326" t="str">
            <v>MINISTERIO DE LA MUJER Y LA EQUIDAD DE GÉNERO</v>
          </cell>
          <cell r="C326" t="str">
            <v>Servicio Nacional de la Mujer y la Equidad de Género</v>
          </cell>
          <cell r="D326" t="str">
            <v>Servicio Nacional de la Mujer y la Equidad de Género</v>
          </cell>
        </row>
        <row r="327">
          <cell r="A327" t="str">
            <v>270202</v>
          </cell>
          <cell r="B327" t="str">
            <v>MINISTERIO DE LA MUJER Y LA EQUIDAD DE GÉNERO</v>
          </cell>
          <cell r="C327" t="str">
            <v>Servicio Nacional de la Mujer y la Equidad de Género</v>
          </cell>
          <cell r="D327" t="str">
            <v>Mujer y Trabajo</v>
          </cell>
        </row>
        <row r="328">
          <cell r="A328" t="str">
            <v>270203</v>
          </cell>
          <cell r="B328" t="str">
            <v>MINISTERIO DE LA MUJER Y LA EQUIDAD DE GÉNERO</v>
          </cell>
          <cell r="C328" t="str">
            <v>Servicio Nacional de la Mujer y la Equidad de Género</v>
          </cell>
          <cell r="D328" t="str">
            <v>Prevención y Atención de Violencia Contra las Mujeres</v>
          </cell>
        </row>
        <row r="329">
          <cell r="A329" t="str">
            <v>280101</v>
          </cell>
          <cell r="B329" t="str">
            <v>SERVICIO ELECTORAL</v>
          </cell>
          <cell r="C329" t="str">
            <v>Servicio Electoral</v>
          </cell>
          <cell r="D329" t="str">
            <v>Servicio Electoral</v>
          </cell>
        </row>
        <row r="330">
          <cell r="A330" t="str">
            <v>290101</v>
          </cell>
          <cell r="B330" t="str">
            <v>MINISTERIO DE LAS CULTURAS, LAS ARTES Y EL PATRIMONIO</v>
          </cell>
          <cell r="C330" t="str">
            <v>Subsecretaría de las Culturas y las Artes</v>
          </cell>
          <cell r="D330" t="str">
            <v>Subsecretaría de las Culturas y las Artes</v>
          </cell>
        </row>
        <row r="331">
          <cell r="A331" t="str">
            <v>290102</v>
          </cell>
          <cell r="B331" t="str">
            <v>MINISTERIO DE LAS CULTURAS, LAS ARTES Y EL PATRIMONIO</v>
          </cell>
          <cell r="C331" t="str">
            <v>Subsecretaría de las Culturas y las Artes</v>
          </cell>
          <cell r="D331" t="str">
            <v>Fondos Culturales y Artísticos</v>
          </cell>
        </row>
        <row r="332">
          <cell r="A332" t="str">
            <v>290103</v>
          </cell>
          <cell r="B332" t="str">
            <v>MINISTERIO DE LAS CULTURAS, LAS ARTES Y EL PATRIMONIO</v>
          </cell>
          <cell r="C332" t="str">
            <v>Subsecretaría de las Culturas y las Artes</v>
          </cell>
          <cell r="D332" t="str">
            <v>Instituciones Colaboradoras en el Acceso al Arte y la Cultura</v>
          </cell>
        </row>
        <row r="333">
          <cell r="A333" t="str">
            <v>290104</v>
          </cell>
          <cell r="B333" t="str">
            <v>MINISTERIO DE LAS CULTURAS, LAS ARTES Y EL PATRIMONIO</v>
          </cell>
          <cell r="C333" t="str">
            <v>Subsecretaría de las Culturas y las Artes</v>
          </cell>
          <cell r="D333" t="str">
            <v>Fomento a las Organizaciones y al Desarrollo Cultural</v>
          </cell>
        </row>
        <row r="334">
          <cell r="A334" t="str">
            <v>290105</v>
          </cell>
          <cell r="B334" t="str">
            <v>MINISTERIO DE LAS CULTURAS, LAS ARTES Y EL PATRIMONIO</v>
          </cell>
          <cell r="C334" t="str">
            <v>Subsecretaría de las Culturas y las Artes</v>
          </cell>
          <cell r="D334" t="str">
            <v>Formación Artística Temprana</v>
          </cell>
        </row>
        <row r="335">
          <cell r="A335" t="str">
            <v>290201</v>
          </cell>
          <cell r="B335" t="str">
            <v>MINISTERIO DE LAS CULTURAS, LAS ARTES Y EL PATRIMONIO</v>
          </cell>
          <cell r="C335" t="str">
            <v>Subsecretaría del Patrimonio Cultural</v>
          </cell>
          <cell r="D335" t="str">
            <v>Subsecretaría del Patrimonio Cultural</v>
          </cell>
        </row>
        <row r="336">
          <cell r="A336" t="str">
            <v>290301</v>
          </cell>
          <cell r="B336" t="str">
            <v>MINISTERIO DE LAS CULTURAS, LAS ARTES Y EL PATRIMONIO</v>
          </cell>
          <cell r="C336" t="str">
            <v>Servicio Nacional del Patrimonio Cultural</v>
          </cell>
          <cell r="D336" t="str">
            <v>Servicio Nacional del Patrimonio Cultural</v>
          </cell>
        </row>
        <row r="337">
          <cell r="A337" t="str">
            <v>290302</v>
          </cell>
          <cell r="B337" t="str">
            <v>MINISTERIO DE LAS CULTURAS, LAS ARTES Y EL PATRIMONIO</v>
          </cell>
          <cell r="C337" t="str">
            <v>Servicio Nacional del Patrimonio Cultural</v>
          </cell>
          <cell r="D337" t="str">
            <v>Red de Bibliotecas Públicas</v>
          </cell>
        </row>
        <row r="338">
          <cell r="A338" t="str">
            <v>290303</v>
          </cell>
          <cell r="B338" t="str">
            <v>MINISTERIO DE LAS CULTURAS, LAS ARTES Y EL PATRIMONIO</v>
          </cell>
          <cell r="C338" t="str">
            <v>Servicio Nacional del Patrimonio Cultural</v>
          </cell>
          <cell r="D338" t="str">
            <v>Consejo de Monumentos Nacionales</v>
          </cell>
        </row>
        <row r="339">
          <cell r="A339" t="str">
            <v>290304</v>
          </cell>
          <cell r="B339" t="str">
            <v>MINISTERIO DE LAS CULTURAS, LAS ARTES Y EL PATRIMONIO</v>
          </cell>
          <cell r="C339" t="str">
            <v>Servicio Nacional del Patrimonio Cultural</v>
          </cell>
          <cell r="D339" t="str">
            <v>Museos Nacionales y Regionales</v>
          </cell>
        </row>
        <row r="340">
          <cell r="A340" t="str">
            <v>290305</v>
          </cell>
          <cell r="B340" t="str">
            <v>MINISTERIO DE LAS CULTURAS, LAS ARTES Y EL PATRIMONIO</v>
          </cell>
          <cell r="C340" t="str">
            <v>Servicio Nacional del Patrimonio Cultural</v>
          </cell>
          <cell r="D340" t="str">
            <v>Fomento del Acceso al Patrimonio y Apoyo a Organizaciones Patrimoniales</v>
          </cell>
        </row>
        <row r="341">
          <cell r="A341" t="str">
            <v>300101</v>
          </cell>
          <cell r="B341" t="str">
            <v>MINISTERIO DE CIENCIA, TECNOLOGÍA, CONOCIMIENTO E INNOVACIÓN</v>
          </cell>
          <cell r="C341" t="str">
            <v>Subsecretaría de Ciencia, Tecnología, Conocimiento e Innovación</v>
          </cell>
          <cell r="D341" t="str">
            <v>Subsecretaría de Ciencia, Tecnología, Conocimiento e Innovación</v>
          </cell>
        </row>
        <row r="342">
          <cell r="A342" t="str">
            <v>300102</v>
          </cell>
          <cell r="B342" t="str">
            <v>MINISTERIO DE CIENCIA, TECNOLOGÍA, CONOCIMIENTO E INNOVACIÓN</v>
          </cell>
          <cell r="C342" t="str">
            <v>Subsecretaría de Ciencia, Tecnología, Conocimiento e Innovación</v>
          </cell>
          <cell r="D342" t="str">
            <v>Fondo de Innovación, Ciencia y Tecnología</v>
          </cell>
        </row>
        <row r="343">
          <cell r="A343" t="str">
            <v>300103</v>
          </cell>
          <cell r="B343" t="str">
            <v>MINISTERIO DE CIENCIA, TECNOLOGÍA, CONOCIMIENTO E INNOVACIÓN</v>
          </cell>
          <cell r="C343" t="str">
            <v>Subsecretaría de Ciencia, Tecnología, Conocimiento e Innovación</v>
          </cell>
          <cell r="D343" t="str">
            <v>Secretaría Ejecutiva Consejo Nacional de CTCI</v>
          </cell>
        </row>
        <row r="344">
          <cell r="A344" t="str">
            <v>300201</v>
          </cell>
          <cell r="B344" t="str">
            <v>MINISTERIO DE CIENCIA, TECNOLOGÍA, CONOCIMIENTO E INNOVACIÓN</v>
          </cell>
          <cell r="C344" t="str">
            <v>Agencia Nacional de Investigación y Desarrollo</v>
          </cell>
          <cell r="D344" t="str">
            <v>Agencia Nacional de Investigación y Desarrollo</v>
          </cell>
        </row>
        <row r="345">
          <cell r="A345" t="str">
            <v>300202</v>
          </cell>
          <cell r="B345" t="str">
            <v>MINISTERIO DE CIENCIA, TECNOLOGÍA, CONOCIMIENTO E INNOVACIÓN</v>
          </cell>
          <cell r="C345" t="str">
            <v>Agencia Nacional de Investigación y Desarrollo</v>
          </cell>
          <cell r="D345" t="str">
            <v>Iniciativa Científica Milenio</v>
          </cell>
        </row>
        <row r="346">
          <cell r="A346" t="str">
            <v>300203</v>
          </cell>
          <cell r="B346" t="str">
            <v>MINISTERIO DE CIENCIA, TECNOLOGÍA, CONOCIMIENTO E INNOVACIÓN</v>
          </cell>
          <cell r="C346" t="str">
            <v>Agencia Nacional de Investigación y Desarrollo</v>
          </cell>
          <cell r="D346" t="str">
            <v>Capacidades Tecnológicas</v>
          </cell>
        </row>
        <row r="347">
          <cell r="A347" t="str">
            <v>310101_61</v>
          </cell>
          <cell r="B347" t="str">
            <v>GOBIERNOS REGIONALES</v>
          </cell>
          <cell r="C347" t="str">
            <v>Gobierno Regional Región de Tarapacá</v>
          </cell>
          <cell r="D347" t="str">
            <v>Gobierno Regional Región de Tarapacá</v>
          </cell>
        </row>
        <row r="348">
          <cell r="A348" t="str">
            <v>310101_62</v>
          </cell>
          <cell r="B348" t="str">
            <v>GOBIERNOS REGIONALES</v>
          </cell>
          <cell r="C348" t="str">
            <v>Gobierno Regional Región de Antofagasta</v>
          </cell>
          <cell r="D348" t="str">
            <v>Gobierno Regional Región de Antofagasta</v>
          </cell>
        </row>
        <row r="349">
          <cell r="A349" t="str">
            <v>310101_63</v>
          </cell>
          <cell r="B349" t="str">
            <v>GOBIERNOS REGIONALES</v>
          </cell>
          <cell r="C349" t="str">
            <v>Gobierno Regional Región de Atacama</v>
          </cell>
          <cell r="D349" t="str">
            <v>Gobierno Regional Región de Atacama</v>
          </cell>
        </row>
        <row r="350">
          <cell r="A350" t="str">
            <v>310101_64</v>
          </cell>
          <cell r="B350" t="str">
            <v>GOBIERNOS REGIONALES</v>
          </cell>
          <cell r="C350" t="str">
            <v>Gobierno Regional Región de Coquimbo</v>
          </cell>
          <cell r="D350" t="str">
            <v>Gobierno Regional Región de Coquimbo</v>
          </cell>
        </row>
        <row r="351">
          <cell r="A351" t="str">
            <v>310101_65</v>
          </cell>
          <cell r="B351" t="str">
            <v>GOBIERNOS REGIONALES</v>
          </cell>
          <cell r="C351" t="str">
            <v>Gobierno Regional Región de Valparaíso</v>
          </cell>
          <cell r="D351" t="str">
            <v>Gobierno Regional Región de Valparaíso</v>
          </cell>
        </row>
        <row r="352">
          <cell r="A352" t="str">
            <v>310101_66</v>
          </cell>
          <cell r="B352" t="str">
            <v>GOBIERNOS REGIONALES</v>
          </cell>
          <cell r="C352" t="str">
            <v>Gobierno Regional Región del Libertador General Bernardo O’Higgins</v>
          </cell>
          <cell r="D352" t="str">
            <v>Gobierno Regional Región del Libertador General Bernardo O’Higgins</v>
          </cell>
        </row>
        <row r="353">
          <cell r="A353" t="str">
            <v>310101_67</v>
          </cell>
          <cell r="B353" t="str">
            <v>GOBIERNOS REGIONALES</v>
          </cell>
          <cell r="C353" t="str">
            <v>Gobierno Regional Región del Maule</v>
          </cell>
          <cell r="D353" t="str">
            <v>Gobierno Regional Región del Maule</v>
          </cell>
        </row>
        <row r="354">
          <cell r="A354" t="str">
            <v>310101_68</v>
          </cell>
          <cell r="B354" t="str">
            <v>GOBIERNOS REGIONALES</v>
          </cell>
          <cell r="C354" t="str">
            <v>Gobierno Regional Región del Biobío</v>
          </cell>
          <cell r="D354" t="str">
            <v>Gobierno Regional Región del Biobío</v>
          </cell>
        </row>
        <row r="355">
          <cell r="A355" t="str">
            <v>310101_69</v>
          </cell>
          <cell r="B355" t="str">
            <v>GOBIERNOS REGIONALES</v>
          </cell>
          <cell r="C355" t="str">
            <v>Gobierno Regional Región de la Araucanía</v>
          </cell>
          <cell r="D355" t="str">
            <v>Gobierno Regional Región de la Araucanía</v>
          </cell>
        </row>
        <row r="356">
          <cell r="A356" t="str">
            <v>310101_70</v>
          </cell>
          <cell r="B356" t="str">
            <v>GOBIERNOS REGIONALES</v>
          </cell>
          <cell r="C356" t="str">
            <v>Gobierno Regional Región de Los Lagos</v>
          </cell>
          <cell r="D356" t="str">
            <v>Gobierno Regional Región de Los Lagos</v>
          </cell>
        </row>
        <row r="357">
          <cell r="A357" t="str">
            <v>310101_71</v>
          </cell>
          <cell r="B357" t="str">
            <v>GOBIERNOS REGIONALES</v>
          </cell>
          <cell r="C357" t="str">
            <v>Gobierno Regional Región de Aysén del General Carlos Ibañez del Campo</v>
          </cell>
          <cell r="D357" t="str">
            <v>Gobierno Regional Región de Aysén del General Carlos Ibañez del Campo</v>
          </cell>
        </row>
        <row r="358">
          <cell r="A358" t="str">
            <v>310101_72</v>
          </cell>
          <cell r="B358" t="str">
            <v>GOBIERNOS REGIONALES</v>
          </cell>
          <cell r="C358" t="str">
            <v>Gobierno Regional Región de Magallanes y la Antártica Chilena</v>
          </cell>
          <cell r="D358" t="str">
            <v>Gobierno Regional Región de Magallanes y la Antártica Chilena</v>
          </cell>
        </row>
        <row r="359">
          <cell r="A359" t="str">
            <v>310101_73</v>
          </cell>
          <cell r="B359" t="str">
            <v>GOBIERNOS REGIONALES</v>
          </cell>
          <cell r="C359" t="str">
            <v>Gobierno Regional Región Metropolitana de Santiago</v>
          </cell>
          <cell r="D359" t="str">
            <v>Gobierno Regional Región Metropolitana de Santiago</v>
          </cell>
        </row>
        <row r="360">
          <cell r="A360" t="str">
            <v>310101_74</v>
          </cell>
          <cell r="B360" t="str">
            <v>GOBIERNOS REGIONALES</v>
          </cell>
          <cell r="C360" t="str">
            <v>Gobierno Regional Región de Los Ríos</v>
          </cell>
          <cell r="D360" t="str">
            <v>Gobierno Regional Región de Los Ríos</v>
          </cell>
        </row>
        <row r="361">
          <cell r="A361" t="str">
            <v>310101_75</v>
          </cell>
          <cell r="B361" t="str">
            <v>GOBIERNOS REGIONALES</v>
          </cell>
          <cell r="C361" t="str">
            <v>Gobierno Regional Región de Arica y Parinacota</v>
          </cell>
          <cell r="D361" t="str">
            <v>Gobierno Regional Región de Arica y Parinacota</v>
          </cell>
        </row>
        <row r="362">
          <cell r="A362" t="str">
            <v>310101_76</v>
          </cell>
          <cell r="B362" t="str">
            <v>GOBIERNOS REGIONALES</v>
          </cell>
          <cell r="C362" t="str">
            <v>Gobierno Regional Región Ñuble</v>
          </cell>
          <cell r="D362" t="str">
            <v>Gobierno Regional Región Ñuble</v>
          </cell>
        </row>
        <row r="363">
          <cell r="A363" t="str">
            <v>500101</v>
          </cell>
          <cell r="B363" t="str">
            <v>TESORO PÚBLICO</v>
          </cell>
          <cell r="C363" t="str">
            <v>FISCO</v>
          </cell>
          <cell r="D363" t="str">
            <v>Ingresos Generales de la Nación</v>
          </cell>
        </row>
        <row r="364">
          <cell r="A364" t="str">
            <v>500102</v>
          </cell>
          <cell r="B364" t="str">
            <v>TESORO PÚBLICO</v>
          </cell>
          <cell r="C364" t="str">
            <v>FISCO</v>
          </cell>
          <cell r="D364" t="str">
            <v>Subsidios</v>
          </cell>
        </row>
        <row r="365">
          <cell r="A365" t="str">
            <v>500103</v>
          </cell>
          <cell r="B365" t="str">
            <v>TESORO PÚBLICO</v>
          </cell>
          <cell r="C365" t="str">
            <v>FISCO</v>
          </cell>
          <cell r="D365" t="str">
            <v>Operaciones Complementarias</v>
          </cell>
        </row>
        <row r="366">
          <cell r="A366" t="str">
            <v>500104</v>
          </cell>
          <cell r="B366" t="str">
            <v>TESORO PÚBLICO</v>
          </cell>
          <cell r="C366" t="str">
            <v>FISCO</v>
          </cell>
          <cell r="D366" t="str">
            <v>Servicio de la Deuda Pública</v>
          </cell>
        </row>
        <row r="367">
          <cell r="A367" t="str">
            <v>500105</v>
          </cell>
          <cell r="B367" t="str">
            <v>TESORO PÚBLICO</v>
          </cell>
          <cell r="C367" t="str">
            <v>FISCO</v>
          </cell>
          <cell r="D367" t="str">
            <v>Aporte Fiscal Libre</v>
          </cell>
        </row>
        <row r="368">
          <cell r="A368" t="str">
            <v>500106</v>
          </cell>
          <cell r="B368" t="str">
            <v>TESORO PÚBLICO</v>
          </cell>
          <cell r="C368" t="str">
            <v>FISCO</v>
          </cell>
          <cell r="D368" t="str">
            <v>Fondo de Reserva de Pensiones</v>
          </cell>
        </row>
        <row r="369">
          <cell r="A369" t="str">
            <v>500107</v>
          </cell>
          <cell r="B369" t="str">
            <v>TESORO PÚBLICO</v>
          </cell>
          <cell r="C369" t="str">
            <v>FISCO</v>
          </cell>
          <cell r="D369" t="str">
            <v>Fondo de Estabilización Económica y Social</v>
          </cell>
        </row>
        <row r="370">
          <cell r="A370" t="str">
            <v>500108</v>
          </cell>
          <cell r="B370" t="str">
            <v>TESORO PÚBLICO</v>
          </cell>
          <cell r="C370" t="str">
            <v>FISCO</v>
          </cell>
          <cell r="D370" t="str">
            <v>Fondo para la Educación</v>
          </cell>
        </row>
        <row r="371">
          <cell r="A371" t="str">
            <v>500109</v>
          </cell>
          <cell r="B371" t="str">
            <v>TESORO PÚBLICO</v>
          </cell>
          <cell r="C371" t="str">
            <v>FISCO</v>
          </cell>
          <cell r="D371" t="str">
            <v>Fondo de Apoyo Regional</v>
          </cell>
        </row>
        <row r="372">
          <cell r="A372" t="str">
            <v>500110</v>
          </cell>
          <cell r="B372" t="str">
            <v>TESORO PÚBLICO</v>
          </cell>
          <cell r="C372" t="str">
            <v>FISCO</v>
          </cell>
          <cell r="D372" t="str">
            <v>Fondo para Diagnósticos y Tratamientos de Alto Costo</v>
          </cell>
        </row>
        <row r="373">
          <cell r="A373" t="str">
            <v>500111</v>
          </cell>
          <cell r="B373" t="str">
            <v>TESORO PÚBLICO</v>
          </cell>
          <cell r="C373" t="str">
            <v>FISCO</v>
          </cell>
          <cell r="D373" t="str">
            <v>Empresas y Sociedades del Estado</v>
          </cell>
        </row>
        <row r="374">
          <cell r="A374" t="str">
            <v>500112</v>
          </cell>
          <cell r="B374" t="str">
            <v>TESORO PÚBLICO</v>
          </cell>
          <cell r="C374" t="str">
            <v>FISCO</v>
          </cell>
          <cell r="D374" t="str">
            <v>Fondo de Contingencia Estratégico</v>
          </cell>
        </row>
      </sheetData>
      <sheetData sheetId="3">
        <row r="3">
          <cell r="D3">
            <v>42</v>
          </cell>
          <cell r="E3">
            <v>42</v>
          </cell>
        </row>
        <row r="4">
          <cell r="B4">
            <v>10</v>
          </cell>
          <cell r="D4">
            <v>49</v>
          </cell>
          <cell r="E4">
            <v>35</v>
          </cell>
        </row>
        <row r="5">
          <cell r="B5">
            <v>11</v>
          </cell>
          <cell r="D5">
            <v>56</v>
          </cell>
          <cell r="E5">
            <v>28</v>
          </cell>
        </row>
        <row r="6">
          <cell r="B6">
            <v>12</v>
          </cell>
          <cell r="D6">
            <v>63</v>
          </cell>
          <cell r="E6">
            <v>21</v>
          </cell>
        </row>
        <row r="7">
          <cell r="B7">
            <v>13</v>
          </cell>
          <cell r="D7">
            <v>70</v>
          </cell>
          <cell r="E7">
            <v>14</v>
          </cell>
        </row>
        <row r="8">
          <cell r="B8">
            <v>14</v>
          </cell>
          <cell r="D8">
            <v>77</v>
          </cell>
          <cell r="E8">
            <v>7</v>
          </cell>
        </row>
        <row r="9">
          <cell r="B9">
            <v>15</v>
          </cell>
        </row>
        <row r="10">
          <cell r="B10">
            <v>20</v>
          </cell>
          <cell r="D10">
            <v>84</v>
          </cell>
        </row>
        <row r="11">
          <cell r="B11">
            <v>30</v>
          </cell>
          <cell r="D11">
            <v>91</v>
          </cell>
        </row>
        <row r="12">
          <cell r="B12">
            <v>40</v>
          </cell>
          <cell r="D12">
            <v>98</v>
          </cell>
        </row>
        <row r="13">
          <cell r="B13">
            <v>50</v>
          </cell>
          <cell r="D13">
            <v>105</v>
          </cell>
        </row>
        <row r="14">
          <cell r="B14">
            <v>60</v>
          </cell>
          <cell r="D14">
            <v>112</v>
          </cell>
        </row>
        <row r="15">
          <cell r="B15">
            <v>61</v>
          </cell>
          <cell r="D15">
            <v>119</v>
          </cell>
        </row>
        <row r="16">
          <cell r="B16">
            <v>70</v>
          </cell>
          <cell r="D16">
            <v>126</v>
          </cell>
        </row>
        <row r="17">
          <cell r="B17">
            <v>80</v>
          </cell>
        </row>
        <row r="18">
          <cell r="B18">
            <v>90</v>
          </cell>
        </row>
        <row r="24">
          <cell r="B24" t="str">
            <v>AUT. DE GOB.</v>
          </cell>
        </row>
        <row r="25">
          <cell r="B25" t="str">
            <v>JEFE SUP. DE SERVICIO</v>
          </cell>
        </row>
        <row r="26">
          <cell r="B26" t="str">
            <v>DIRECTIVO</v>
          </cell>
        </row>
        <row r="27">
          <cell r="B27" t="str">
            <v>PROFESIONAL</v>
          </cell>
        </row>
        <row r="28">
          <cell r="B28" t="str">
            <v>TÉCNICO</v>
          </cell>
        </row>
        <row r="29">
          <cell r="B29" t="str">
            <v>PROF_PED</v>
          </cell>
        </row>
        <row r="30">
          <cell r="B30" t="str">
            <v>TEC_PED</v>
          </cell>
        </row>
        <row r="31">
          <cell r="B31" t="str">
            <v>PROF_GESTION</v>
          </cell>
        </row>
        <row r="32">
          <cell r="B32" t="str">
            <v>PROF_SUPER</v>
          </cell>
        </row>
        <row r="33">
          <cell r="B33" t="str">
            <v>ADMINISTRATIVO</v>
          </cell>
        </row>
        <row r="34">
          <cell r="B34" t="str">
            <v>AUXILIAR</v>
          </cell>
        </row>
        <row r="36">
          <cell r="B36" t="str">
            <v>PERSONAL MÉDICO</v>
          </cell>
        </row>
        <row r="38">
          <cell r="B38" t="str">
            <v>JEFE SUP. DE SERVICIO</v>
          </cell>
        </row>
        <row r="39">
          <cell r="B39" t="str">
            <v>DIRECTIVO</v>
          </cell>
        </row>
        <row r="40">
          <cell r="B40" t="str">
            <v>PROFESIONAL</v>
          </cell>
        </row>
        <row r="41">
          <cell r="B41" t="str">
            <v>TÉCNICO</v>
          </cell>
        </row>
        <row r="42">
          <cell r="B42" t="str">
            <v>ADMINISTRATIVO</v>
          </cell>
        </row>
        <row r="43">
          <cell r="B43" t="str">
            <v>AUXILIAR</v>
          </cell>
        </row>
        <row r="44">
          <cell r="B44" t="str">
            <v>PERSONAL MÉDICO</v>
          </cell>
        </row>
        <row r="46">
          <cell r="B46" t="str">
            <v>JEFE SUP. DE SERVICIO</v>
          </cell>
        </row>
        <row r="47">
          <cell r="B47" t="str">
            <v>DIRECTIVO</v>
          </cell>
        </row>
        <row r="48">
          <cell r="B48" t="str">
            <v>PROFESIONAL</v>
          </cell>
        </row>
        <row r="49">
          <cell r="B49" t="str">
            <v>FISCALIZADOR</v>
          </cell>
        </row>
        <row r="50">
          <cell r="B50" t="str">
            <v>TÉCNICO</v>
          </cell>
        </row>
        <row r="51">
          <cell r="B51" t="str">
            <v>JEFATURA</v>
          </cell>
        </row>
        <row r="52">
          <cell r="B52" t="str">
            <v>ADMINISTRATIVO</v>
          </cell>
        </row>
        <row r="53">
          <cell r="B53" t="str">
            <v>AUXILIAR</v>
          </cell>
        </row>
        <row r="55">
          <cell r="B55" t="str">
            <v>ESC. SUPERIOR</v>
          </cell>
        </row>
        <row r="56">
          <cell r="B56" t="str">
            <v>ASISTENTES SOCIALES</v>
          </cell>
        </row>
        <row r="57">
          <cell r="B57" t="str">
            <v>ESC. EMPLEADOS</v>
          </cell>
        </row>
        <row r="59">
          <cell r="B59" t="str">
            <v>JEFE SUP. DE SERVICIO</v>
          </cell>
        </row>
        <row r="60">
          <cell r="B60" t="str">
            <v>DIRECTIVO</v>
          </cell>
        </row>
        <row r="61">
          <cell r="B61" t="str">
            <v>FISCAL</v>
          </cell>
        </row>
        <row r="62">
          <cell r="B62" t="str">
            <v>PROFESIONAL</v>
          </cell>
        </row>
        <row r="63">
          <cell r="B63" t="str">
            <v>TÉCNICO</v>
          </cell>
        </row>
        <row r="64">
          <cell r="B64" t="str">
            <v>ADMINISTRATIVO</v>
          </cell>
        </row>
        <row r="65">
          <cell r="B65" t="str">
            <v>AUXILIAR</v>
          </cell>
        </row>
        <row r="67">
          <cell r="B67" t="str">
            <v>AUT. DE GOB.</v>
          </cell>
        </row>
        <row r="68">
          <cell r="B68" t="str">
            <v>JEFE SUP. DE SERVICIO</v>
          </cell>
        </row>
        <row r="69">
          <cell r="B69" t="str">
            <v>DIRECTIVO</v>
          </cell>
        </row>
        <row r="70">
          <cell r="B70" t="str">
            <v>PROFESIONAL</v>
          </cell>
        </row>
        <row r="71">
          <cell r="B71" t="str">
            <v>TÉCNICO</v>
          </cell>
        </row>
        <row r="72">
          <cell r="B72" t="str">
            <v>ADMINISTRATIVO</v>
          </cell>
        </row>
        <row r="73">
          <cell r="B73" t="str">
            <v>AUXILIAR</v>
          </cell>
        </row>
        <row r="74">
          <cell r="B74" t="str">
            <v>FISCALIZADOR</v>
          </cell>
        </row>
        <row r="75">
          <cell r="B75" t="str">
            <v>JEFATURA</v>
          </cell>
        </row>
        <row r="76">
          <cell r="B76" t="str">
            <v>ESC. SUPERIOR</v>
          </cell>
        </row>
        <row r="77">
          <cell r="B77" t="str">
            <v>ASISTENTES SOCIALES</v>
          </cell>
        </row>
        <row r="78">
          <cell r="B78" t="str">
            <v>ESC. EMPLEADOS</v>
          </cell>
        </row>
        <row r="79">
          <cell r="B79" t="str">
            <v>FISCAL</v>
          </cell>
        </row>
        <row r="81">
          <cell r="B81" t="str">
            <v>DIRECTIVO</v>
          </cell>
        </row>
        <row r="82">
          <cell r="B82" t="str">
            <v>PROFESIONAL</v>
          </cell>
        </row>
        <row r="83">
          <cell r="B83" t="str">
            <v>FISCALIZADOR</v>
          </cell>
        </row>
        <row r="84">
          <cell r="B84" t="str">
            <v>TÉCNICO</v>
          </cell>
        </row>
        <row r="85">
          <cell r="B85" t="str">
            <v>JEFATURA</v>
          </cell>
        </row>
        <row r="86">
          <cell r="B86" t="str">
            <v>ADMINISTRATIVO</v>
          </cell>
        </row>
        <row r="87">
          <cell r="B87" t="str">
            <v>AUXILIAR</v>
          </cell>
        </row>
        <row r="88">
          <cell r="B88" t="str">
            <v>PERSONAL MÉDICO</v>
          </cell>
        </row>
        <row r="90">
          <cell r="B90" t="str">
            <v>DIRECTIVO</v>
          </cell>
        </row>
        <row r="91">
          <cell r="B91" t="str">
            <v>PROFESIONAL</v>
          </cell>
        </row>
        <row r="92">
          <cell r="B92" t="str">
            <v>PROFESOR</v>
          </cell>
        </row>
        <row r="94">
          <cell r="B94" t="str">
            <v>PROFESIONAL</v>
          </cell>
        </row>
        <row r="95">
          <cell r="B95" t="str">
            <v>TÉCNICO</v>
          </cell>
        </row>
        <row r="96">
          <cell r="B96" t="str">
            <v>ADMINISTRATIVO</v>
          </cell>
        </row>
        <row r="97">
          <cell r="B97" t="str">
            <v>AUXILIAR</v>
          </cell>
        </row>
        <row r="99">
          <cell r="B99" t="str">
            <v>DIRECTIVO</v>
          </cell>
        </row>
        <row r="100">
          <cell r="B100" t="str">
            <v>PROFESIONAL</v>
          </cell>
        </row>
        <row r="101">
          <cell r="B101" t="str">
            <v>PROF_PED</v>
          </cell>
        </row>
        <row r="102">
          <cell r="B102" t="str">
            <v>TÉCNICO</v>
          </cell>
        </row>
        <row r="103">
          <cell r="B103" t="str">
            <v>TEC_PED</v>
          </cell>
        </row>
        <row r="104">
          <cell r="B104" t="str">
            <v>ADMINISTRATIVO</v>
          </cell>
        </row>
        <row r="105">
          <cell r="B105" t="str">
            <v>AUXILIAR</v>
          </cell>
        </row>
        <row r="143">
          <cell r="B143" t="str">
            <v>13</v>
          </cell>
        </row>
        <row r="144">
          <cell r="B144" t="str">
            <v>14</v>
          </cell>
        </row>
        <row r="145">
          <cell r="B145" t="str">
            <v>01</v>
          </cell>
        </row>
        <row r="146">
          <cell r="B146" t="str">
            <v>02</v>
          </cell>
        </row>
        <row r="147">
          <cell r="B147" t="str">
            <v>03</v>
          </cell>
        </row>
        <row r="148">
          <cell r="B148" t="str">
            <v>04</v>
          </cell>
        </row>
        <row r="149">
          <cell r="B149" t="str">
            <v>05</v>
          </cell>
        </row>
        <row r="150">
          <cell r="B150" t="str">
            <v>06</v>
          </cell>
        </row>
        <row r="161">
          <cell r="B161">
            <v>1</v>
          </cell>
        </row>
        <row r="162">
          <cell r="B162">
            <v>2</v>
          </cell>
        </row>
        <row r="163">
          <cell r="B163">
            <v>3</v>
          </cell>
        </row>
        <row r="164">
          <cell r="B164">
            <v>4</v>
          </cell>
        </row>
        <row r="165">
          <cell r="B165" t="str">
            <v>5A</v>
          </cell>
        </row>
        <row r="166">
          <cell r="B166" t="str">
            <v>5B</v>
          </cell>
        </row>
        <row r="167">
          <cell r="B167" t="str">
            <v>6A</v>
          </cell>
        </row>
        <row r="168">
          <cell r="B168" t="str">
            <v>6B</v>
          </cell>
        </row>
        <row r="169">
          <cell r="B169">
            <v>7</v>
          </cell>
        </row>
        <row r="170">
          <cell r="B170">
            <v>8</v>
          </cell>
        </row>
        <row r="171">
          <cell r="B171">
            <v>9</v>
          </cell>
        </row>
        <row r="172">
          <cell r="B172">
            <v>10</v>
          </cell>
        </row>
        <row r="173">
          <cell r="B173">
            <v>11</v>
          </cell>
        </row>
        <row r="174">
          <cell r="B174">
            <v>12</v>
          </cell>
        </row>
        <row r="175">
          <cell r="B175">
            <v>13</v>
          </cell>
        </row>
        <row r="180">
          <cell r="B180" t="str">
            <v>AUTORIZADO</v>
          </cell>
        </row>
        <row r="181">
          <cell r="B181" t="str">
            <v>REDUCIDO</v>
          </cell>
        </row>
        <row r="182">
          <cell r="B182" t="str">
            <v>RECHAZADO</v>
          </cell>
        </row>
        <row r="183">
          <cell r="B183" t="str">
            <v>PENDIENTE</v>
          </cell>
        </row>
        <row r="184">
          <cell r="B184" t="str">
            <v>NC</v>
          </cell>
        </row>
        <row r="185">
          <cell r="B185" t="str">
            <v>AMPLIADO</v>
          </cell>
        </row>
        <row r="189">
          <cell r="B189" t="str">
            <v>D</v>
          </cell>
        </row>
        <row r="190">
          <cell r="B190" t="str">
            <v>S</v>
          </cell>
        </row>
        <row r="191">
          <cell r="B191" t="str">
            <v>H</v>
          </cell>
        </row>
        <row r="192">
          <cell r="B192" t="str">
            <v>C</v>
          </cell>
        </row>
        <row r="193">
          <cell r="B193" t="str">
            <v>CS</v>
          </cell>
        </row>
        <row r="194">
          <cell r="B194" t="str">
            <v>CR</v>
          </cell>
        </row>
        <row r="196">
          <cell r="B196" t="str">
            <v>PLANTA</v>
          </cell>
        </row>
        <row r="197">
          <cell r="B197" t="str">
            <v>CONTRATA</v>
          </cell>
        </row>
        <row r="198">
          <cell r="B198" t="str">
            <v>CT</v>
          </cell>
        </row>
        <row r="199">
          <cell r="B199" t="str">
            <v>HAG</v>
          </cell>
        </row>
        <row r="200">
          <cell r="B200" t="str">
            <v>JP</v>
          </cell>
        </row>
        <row r="201">
          <cell r="B201" t="str">
            <v>JORNAL</v>
          </cell>
        </row>
        <row r="202">
          <cell r="B202" t="str">
            <v>HONORARIO</v>
          </cell>
        </row>
        <row r="203">
          <cell r="B203" t="str">
            <v>CONTRATA_FD</v>
          </cell>
        </row>
        <row r="204">
          <cell r="B204" t="str">
            <v>CT_FD</v>
          </cell>
        </row>
        <row r="205">
          <cell r="B205" t="str">
            <v>ADSCRITO</v>
          </cell>
        </row>
        <row r="206">
          <cell r="B206" t="str">
            <v>LGN</v>
          </cell>
        </row>
        <row r="207">
          <cell r="B207" t="str">
            <v>VIGILANTE</v>
          </cell>
        </row>
        <row r="208">
          <cell r="B208" t="str">
            <v>BECARIOS</v>
          </cell>
        </row>
        <row r="209">
          <cell r="B209" t="str">
            <v>PLANTA_FD</v>
          </cell>
        </row>
        <row r="216">
          <cell r="B216" t="str">
            <v>TOT</v>
          </cell>
        </row>
        <row r="217">
          <cell r="B217" t="str">
            <v>PAR</v>
          </cell>
        </row>
        <row r="218">
          <cell r="B218" t="str">
            <v>SDR</v>
          </cell>
        </row>
        <row r="219">
          <cell r="B219" t="str">
            <v>PEN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"/>
      <sheetName val="Tablas_Resumenes"/>
      <sheetName val="Datos"/>
      <sheetName val="BD_Servicios"/>
      <sheetName val="L_Conversion"/>
    </sheetNames>
    <sheetDataSet>
      <sheetData sheetId="0"/>
      <sheetData sheetId="1"/>
      <sheetData sheetId="2">
        <row r="1">
          <cell r="AB1">
            <v>262</v>
          </cell>
        </row>
        <row r="2">
          <cell r="AB2">
            <v>141</v>
          </cell>
        </row>
        <row r="111">
          <cell r="D111">
            <v>248</v>
          </cell>
          <cell r="E111">
            <v>190</v>
          </cell>
          <cell r="F111">
            <v>1730</v>
          </cell>
          <cell r="H111">
            <v>574</v>
          </cell>
          <cell r="I111">
            <v>371</v>
          </cell>
          <cell r="J111">
            <v>3033</v>
          </cell>
        </row>
        <row r="112">
          <cell r="D112">
            <v>0</v>
          </cell>
          <cell r="E112">
            <v>0</v>
          </cell>
          <cell r="F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D113">
            <v>2</v>
          </cell>
          <cell r="E113">
            <v>0</v>
          </cell>
          <cell r="F113">
            <v>0</v>
          </cell>
          <cell r="H113">
            <v>0</v>
          </cell>
          <cell r="I113">
            <v>0</v>
          </cell>
          <cell r="J113">
            <v>641</v>
          </cell>
        </row>
        <row r="114">
          <cell r="D114">
            <v>0</v>
          </cell>
          <cell r="E114">
            <v>0</v>
          </cell>
          <cell r="F114">
            <v>0</v>
          </cell>
          <cell r="H114">
            <v>0</v>
          </cell>
          <cell r="I114">
            <v>63</v>
          </cell>
          <cell r="J114">
            <v>210</v>
          </cell>
        </row>
        <row r="115">
          <cell r="D115">
            <v>0</v>
          </cell>
          <cell r="E115">
            <v>0</v>
          </cell>
          <cell r="F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D116">
            <v>6</v>
          </cell>
          <cell r="E116">
            <v>9</v>
          </cell>
          <cell r="F116">
            <v>0</v>
          </cell>
          <cell r="H116">
            <v>6</v>
          </cell>
          <cell r="I116">
            <v>0</v>
          </cell>
          <cell r="J116">
            <v>11</v>
          </cell>
        </row>
        <row r="117">
          <cell r="D117">
            <v>0</v>
          </cell>
          <cell r="E117">
            <v>0</v>
          </cell>
          <cell r="F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H119">
            <v>0</v>
          </cell>
          <cell r="I119">
            <v>25</v>
          </cell>
          <cell r="J119">
            <v>82</v>
          </cell>
        </row>
        <row r="121">
          <cell r="D121">
            <v>0</v>
          </cell>
          <cell r="E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60</v>
          </cell>
        </row>
        <row r="122">
          <cell r="D122">
            <v>0</v>
          </cell>
          <cell r="E122">
            <v>0</v>
          </cell>
          <cell r="F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</row>
        <row r="134">
          <cell r="D134">
            <v>115</v>
          </cell>
          <cell r="E134">
            <v>34</v>
          </cell>
          <cell r="F134">
            <v>75</v>
          </cell>
          <cell r="H134">
            <v>270</v>
          </cell>
          <cell r="I134">
            <v>69</v>
          </cell>
          <cell r="J134">
            <v>150</v>
          </cell>
        </row>
        <row r="135">
          <cell r="D135">
            <v>0</v>
          </cell>
          <cell r="E135">
            <v>0</v>
          </cell>
          <cell r="F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D136">
            <v>1</v>
          </cell>
          <cell r="E136">
            <v>0</v>
          </cell>
          <cell r="F136">
            <v>0</v>
          </cell>
          <cell r="H136">
            <v>0</v>
          </cell>
          <cell r="I136">
            <v>0</v>
          </cell>
          <cell r="J136">
            <v>10</v>
          </cell>
        </row>
        <row r="137">
          <cell r="D137">
            <v>0</v>
          </cell>
          <cell r="E137">
            <v>0</v>
          </cell>
          <cell r="F137">
            <v>0</v>
          </cell>
          <cell r="H137">
            <v>0</v>
          </cell>
          <cell r="I137">
            <v>9</v>
          </cell>
          <cell r="J137">
            <v>8</v>
          </cell>
        </row>
        <row r="138">
          <cell r="D138">
            <v>0</v>
          </cell>
          <cell r="E138">
            <v>0</v>
          </cell>
          <cell r="F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D139">
            <v>3</v>
          </cell>
          <cell r="E139">
            <v>1</v>
          </cell>
          <cell r="F139">
            <v>0</v>
          </cell>
          <cell r="H139">
            <v>3</v>
          </cell>
          <cell r="I139">
            <v>0</v>
          </cell>
          <cell r="J139">
            <v>1</v>
          </cell>
        </row>
        <row r="140">
          <cell r="D140">
            <v>0</v>
          </cell>
          <cell r="E140">
            <v>0</v>
          </cell>
          <cell r="F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H142">
            <v>0</v>
          </cell>
          <cell r="I142">
            <v>4</v>
          </cell>
          <cell r="J142">
            <v>6</v>
          </cell>
        </row>
        <row r="144">
          <cell r="D144">
            <v>0</v>
          </cell>
          <cell r="E144">
            <v>0</v>
          </cell>
          <cell r="F144">
            <v>0</v>
          </cell>
          <cell r="H144">
            <v>0</v>
          </cell>
          <cell r="I144">
            <v>0</v>
          </cell>
          <cell r="J144">
            <v>2</v>
          </cell>
        </row>
        <row r="145">
          <cell r="D145">
            <v>0</v>
          </cell>
          <cell r="E145">
            <v>0</v>
          </cell>
          <cell r="F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H147">
            <v>0</v>
          </cell>
          <cell r="I147">
            <v>0</v>
          </cell>
          <cell r="J147">
            <v>0</v>
          </cell>
        </row>
        <row r="157">
          <cell r="D157">
            <v>115</v>
          </cell>
          <cell r="E157">
            <v>34</v>
          </cell>
          <cell r="F157">
            <v>75</v>
          </cell>
          <cell r="H157">
            <v>266</v>
          </cell>
          <cell r="I157">
            <v>69</v>
          </cell>
          <cell r="J157">
            <v>150</v>
          </cell>
        </row>
        <row r="158">
          <cell r="D158">
            <v>0</v>
          </cell>
          <cell r="E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D159">
            <v>1</v>
          </cell>
          <cell r="E159">
            <v>0</v>
          </cell>
          <cell r="F159">
            <v>0</v>
          </cell>
          <cell r="H159">
            <v>0</v>
          </cell>
          <cell r="I159">
            <v>0</v>
          </cell>
          <cell r="J159">
            <v>10</v>
          </cell>
        </row>
        <row r="160">
          <cell r="D160">
            <v>0</v>
          </cell>
          <cell r="E160">
            <v>0</v>
          </cell>
          <cell r="F160">
            <v>0</v>
          </cell>
          <cell r="H160">
            <v>0</v>
          </cell>
          <cell r="I160">
            <v>9</v>
          </cell>
          <cell r="J160">
            <v>8</v>
          </cell>
        </row>
        <row r="161">
          <cell r="D161">
            <v>0</v>
          </cell>
          <cell r="E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D162">
            <v>3</v>
          </cell>
          <cell r="E162">
            <v>1</v>
          </cell>
          <cell r="F162">
            <v>0</v>
          </cell>
          <cell r="H162">
            <v>3</v>
          </cell>
          <cell r="I162">
            <v>0</v>
          </cell>
          <cell r="J162">
            <v>1</v>
          </cell>
        </row>
        <row r="163">
          <cell r="D163">
            <v>0</v>
          </cell>
          <cell r="E163">
            <v>0</v>
          </cell>
          <cell r="F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H165">
            <v>0</v>
          </cell>
          <cell r="I165">
            <v>4</v>
          </cell>
          <cell r="J165">
            <v>6</v>
          </cell>
        </row>
        <row r="167">
          <cell r="H167">
            <v>0</v>
          </cell>
          <cell r="I167">
            <v>0</v>
          </cell>
          <cell r="J167">
            <v>2</v>
          </cell>
        </row>
        <row r="168">
          <cell r="H168">
            <v>0</v>
          </cell>
          <cell r="I168">
            <v>0</v>
          </cell>
          <cell r="J168">
            <v>0</v>
          </cell>
        </row>
        <row r="169">
          <cell r="H169">
            <v>0</v>
          </cell>
          <cell r="I169">
            <v>0</v>
          </cell>
          <cell r="J169">
            <v>0</v>
          </cell>
        </row>
        <row r="170">
          <cell r="H170">
            <v>0</v>
          </cell>
          <cell r="I170">
            <v>0</v>
          </cell>
          <cell r="J170">
            <v>0</v>
          </cell>
        </row>
        <row r="179">
          <cell r="D179">
            <v>9370866</v>
          </cell>
          <cell r="E179">
            <v>19479138</v>
          </cell>
          <cell r="F179">
            <v>219185300</v>
          </cell>
          <cell r="H179">
            <v>19507760</v>
          </cell>
          <cell r="I179">
            <v>34979402</v>
          </cell>
          <cell r="J179">
            <v>416855072</v>
          </cell>
        </row>
        <row r="180">
          <cell r="D180">
            <v>0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D181">
            <v>63896</v>
          </cell>
          <cell r="E181">
            <v>0</v>
          </cell>
          <cell r="F181">
            <v>0</v>
          </cell>
          <cell r="H181">
            <v>0</v>
          </cell>
          <cell r="I181">
            <v>0</v>
          </cell>
          <cell r="J181">
            <v>70411260</v>
          </cell>
        </row>
        <row r="182">
          <cell r="D182">
            <v>0</v>
          </cell>
          <cell r="E182">
            <v>0</v>
          </cell>
          <cell r="F182">
            <v>0</v>
          </cell>
          <cell r="H182">
            <v>0</v>
          </cell>
          <cell r="I182">
            <v>3302412</v>
          </cell>
          <cell r="J182">
            <v>10656872</v>
          </cell>
        </row>
        <row r="183"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D184">
            <v>698176</v>
          </cell>
          <cell r="E184">
            <v>1987990</v>
          </cell>
          <cell r="F184">
            <v>0</v>
          </cell>
          <cell r="H184">
            <v>898396</v>
          </cell>
          <cell r="I184">
            <v>0</v>
          </cell>
          <cell r="J184">
            <v>2303536</v>
          </cell>
        </row>
        <row r="185">
          <cell r="D185">
            <v>0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H187">
            <v>0</v>
          </cell>
          <cell r="I187">
            <v>2921240</v>
          </cell>
          <cell r="J187">
            <v>9250292</v>
          </cell>
        </row>
        <row r="189">
          <cell r="D189">
            <v>0</v>
          </cell>
          <cell r="E189">
            <v>0</v>
          </cell>
          <cell r="F189">
            <v>0</v>
          </cell>
          <cell r="H189">
            <v>0</v>
          </cell>
          <cell r="I189">
            <v>0</v>
          </cell>
          <cell r="J189">
            <v>10713850</v>
          </cell>
        </row>
        <row r="190">
          <cell r="D190">
            <v>0</v>
          </cell>
          <cell r="E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</row>
        <row r="197">
          <cell r="D197" t="str">
            <v>Junio</v>
          </cell>
        </row>
      </sheetData>
      <sheetData sheetId="3">
        <row r="2">
          <cell r="A2" t="str">
            <v>010101</v>
          </cell>
          <cell r="B2" t="str">
            <v>PRESIDENCIA DE LA REPÚBLICA</v>
          </cell>
          <cell r="C2" t="str">
            <v>Presidencia de la República</v>
          </cell>
          <cell r="D2" t="str">
            <v>Presidencia de la República</v>
          </cell>
        </row>
        <row r="3">
          <cell r="A3" t="str">
            <v>020101</v>
          </cell>
          <cell r="B3" t="str">
            <v>CONGRESO NACIONAL</v>
          </cell>
          <cell r="C3" t="str">
            <v>Senado</v>
          </cell>
          <cell r="D3" t="str">
            <v>Senado</v>
          </cell>
        </row>
        <row r="4">
          <cell r="A4" t="str">
            <v>020101_1</v>
          </cell>
          <cell r="B4" t="str">
            <v>CONGRESO NACIONAL</v>
          </cell>
          <cell r="C4" t="str">
            <v>Senado</v>
          </cell>
          <cell r="D4" t="str">
            <v>Senado</v>
          </cell>
        </row>
        <row r="5">
          <cell r="A5" t="str">
            <v>020101_2</v>
          </cell>
          <cell r="B5" t="str">
            <v>CONGRESO NACIONAL</v>
          </cell>
          <cell r="C5" t="str">
            <v>Senado</v>
          </cell>
          <cell r="D5" t="str">
            <v>Senado</v>
          </cell>
        </row>
        <row r="6">
          <cell r="A6" t="str">
            <v>020201</v>
          </cell>
          <cell r="B6" t="str">
            <v>CONGRESO NACIONAL</v>
          </cell>
          <cell r="C6" t="str">
            <v>Cámara de Diputados</v>
          </cell>
          <cell r="D6" t="str">
            <v>Cámara de Diputados</v>
          </cell>
        </row>
        <row r="7">
          <cell r="A7" t="str">
            <v>020301</v>
          </cell>
          <cell r="B7" t="str">
            <v>CONGRESO NACIONAL</v>
          </cell>
          <cell r="C7" t="str">
            <v>Biblioteca del Congreso</v>
          </cell>
          <cell r="D7" t="str">
            <v>Biblioteca del Congreso</v>
          </cell>
        </row>
        <row r="8">
          <cell r="A8" t="str">
            <v>020401</v>
          </cell>
          <cell r="B8" t="str">
            <v>CONGRESO NACIONAL</v>
          </cell>
          <cell r="C8" t="str">
            <v>Consejo Resolutivo de Asignaciones Parlamentarias</v>
          </cell>
          <cell r="D8" t="str">
            <v>Consejo Resolutivo de Asignaciones Parlamentarias</v>
          </cell>
        </row>
        <row r="9">
          <cell r="A9" t="str">
            <v>020402</v>
          </cell>
          <cell r="B9" t="str">
            <v>CONGRESO NACIONAL</v>
          </cell>
          <cell r="C9" t="str">
            <v>Consejo Resolutivo de Asignaciones Parlamentarias</v>
          </cell>
          <cell r="D9" t="str">
            <v>Comité de Auditoría Parlamentaria</v>
          </cell>
        </row>
        <row r="10">
          <cell r="A10" t="str">
            <v>030101</v>
          </cell>
          <cell r="B10" t="str">
            <v>PODER JUDICIAL</v>
          </cell>
          <cell r="C10" t="str">
            <v>Poder Judicial</v>
          </cell>
          <cell r="D10" t="str">
            <v>Poder Judicial</v>
          </cell>
        </row>
        <row r="11">
          <cell r="A11" t="str">
            <v>030102</v>
          </cell>
          <cell r="B11" t="str">
            <v>PODER JUDICIAL</v>
          </cell>
          <cell r="C11" t="str">
            <v>Poder Judicial</v>
          </cell>
          <cell r="D11" t="str">
            <v>Unidades de Apoyo a Tribunales</v>
          </cell>
        </row>
        <row r="12">
          <cell r="A12" t="str">
            <v>030301</v>
          </cell>
          <cell r="B12" t="str">
            <v>PODER JUDICIAL</v>
          </cell>
          <cell r="C12" t="str">
            <v>Corporación Administrativa del Poder Judicial</v>
          </cell>
          <cell r="D12" t="str">
            <v>Corporación Administrativa del Poder Judicial</v>
          </cell>
        </row>
        <row r="13">
          <cell r="A13" t="str">
            <v>030401</v>
          </cell>
          <cell r="B13" t="str">
            <v>PODER JUDICIAL</v>
          </cell>
          <cell r="C13" t="str">
            <v>Academia Judicial</v>
          </cell>
          <cell r="D13" t="str">
            <v>Academia Judicial</v>
          </cell>
        </row>
        <row r="14">
          <cell r="A14" t="str">
            <v>040101</v>
          </cell>
          <cell r="B14" t="str">
            <v>CONTRALORÍA GENERAL DE LA REPÚBLICA</v>
          </cell>
          <cell r="C14" t="str">
            <v>Contraloría General de la República</v>
          </cell>
          <cell r="D14" t="str">
            <v>Contraloría General de la República</v>
          </cell>
        </row>
        <row r="15">
          <cell r="A15" t="str">
            <v>050201</v>
          </cell>
          <cell r="B15" t="str">
            <v>MINISTERIO DEL INTERIOR Y SEGURIDAD PÚBLICA</v>
          </cell>
          <cell r="C15" t="str">
            <v>Servicio de Gobierno Interior</v>
          </cell>
          <cell r="D15" t="str">
            <v>Servicio de Gobierno Interior</v>
          </cell>
        </row>
        <row r="16">
          <cell r="A16" t="str">
            <v>050401</v>
          </cell>
          <cell r="B16" t="str">
            <v>MINISTERIO DEL INTERIOR Y SEGURIDAD PÚBLICA</v>
          </cell>
          <cell r="C16" t="str">
            <v>Servicio Nacional de Prevención y Respuesta Ante Desastres</v>
          </cell>
          <cell r="D16" t="str">
            <v>Servicio Nacional de Prevención y Respuesta Ante Desastres</v>
          </cell>
        </row>
        <row r="17">
          <cell r="A17" t="str">
            <v>050501</v>
          </cell>
          <cell r="B17" t="str">
            <v>MINISTERIO DEL INTERIOR Y SEGURIDAD PÚBLICA</v>
          </cell>
          <cell r="C17" t="str">
            <v>Subsecretaría de Desarrollo Regional y Administrativo</v>
          </cell>
          <cell r="D17" t="str">
            <v>Subsecretaría de Desarrollo Regional y Administrativo</v>
          </cell>
        </row>
        <row r="18">
          <cell r="A18" t="str">
            <v>050502</v>
          </cell>
          <cell r="B18" t="str">
            <v>MINISTERIO DEL INTERIOR Y SEGURIDAD PÚBLICA</v>
          </cell>
          <cell r="C18" t="str">
            <v>Subsecretaría de Desarrollo Regional y Administrativo</v>
          </cell>
          <cell r="D18" t="str">
            <v>Fortalecimiento de la Gestión Subnacional</v>
          </cell>
        </row>
        <row r="19">
          <cell r="A19" t="str">
            <v>050503</v>
          </cell>
          <cell r="B19" t="str">
            <v>MINISTERIO DEL INTERIOR Y SEGURIDAD PÚBLICA</v>
          </cell>
          <cell r="C19" t="str">
            <v>Subsecretaría de Desarrollo Regional y Administrativo</v>
          </cell>
          <cell r="D19" t="str">
            <v>Programas de Desarrollo Local</v>
          </cell>
        </row>
        <row r="20">
          <cell r="A20" t="str">
            <v>050505</v>
          </cell>
          <cell r="B20" t="str">
            <v>MINISTERIO DEL INTERIOR Y SEGURIDAD PÚBLICA</v>
          </cell>
          <cell r="C20" t="str">
            <v>Subsecretaría de Desarrollo Regional y Administrativo</v>
          </cell>
          <cell r="D20" t="str">
            <v>Transferencias a Gobiernos Regionales</v>
          </cell>
        </row>
        <row r="21">
          <cell r="A21" t="str">
            <v>050701</v>
          </cell>
          <cell r="B21" t="str">
            <v>MINISTERIO DEL INTERIOR Y SEGURIDAD PÚBLICA</v>
          </cell>
          <cell r="C21" t="str">
            <v>Agencia Nacional de Inteligencia</v>
          </cell>
          <cell r="D21" t="str">
            <v>Agencia Nacional de Inteligencia</v>
          </cell>
        </row>
        <row r="22">
          <cell r="A22" t="str">
            <v>050801</v>
          </cell>
          <cell r="B22" t="str">
            <v>MINISTERIO DEL INTERIOR Y SEGURIDAD PÚBLICA</v>
          </cell>
          <cell r="C22" t="str">
            <v>Subsecretaría de Prevención del Delito</v>
          </cell>
          <cell r="D22" t="str">
            <v>Subsecretaría de Prevención del Delito</v>
          </cell>
        </row>
        <row r="23">
          <cell r="A23" t="str">
            <v>050802</v>
          </cell>
          <cell r="B23" t="str">
            <v>MINISTERIO DEL INTERIOR Y SEGURIDAD PÚBLICA</v>
          </cell>
          <cell r="C23" t="str">
            <v>Subsecretaría de Prevención del Delito</v>
          </cell>
          <cell r="D23" t="str">
            <v>Centros Regionales de Atención y Orientación a Víctimas</v>
          </cell>
        </row>
        <row r="24">
          <cell r="A24" t="str">
            <v>050901</v>
          </cell>
          <cell r="B24" t="str">
            <v>MINISTERIO DEL INTERIOR Y SEGURIDAD PÚBLICA</v>
          </cell>
          <cell r="C24" t="str">
            <v>Servicio Nacional para Prevención y Rehabilitación Consumo de Drogas y</v>
          </cell>
          <cell r="D24" t="str">
            <v>Alcohol</v>
          </cell>
        </row>
        <row r="25">
          <cell r="A25" t="str">
            <v>051001</v>
          </cell>
          <cell r="B25" t="str">
            <v>MINISTERIO DEL INTERIOR Y SEGURIDAD PÚBLICA</v>
          </cell>
          <cell r="C25" t="str">
            <v>Subsecretaría del Interior</v>
          </cell>
          <cell r="D25" t="str">
            <v>Subsecretaría del Interior</v>
          </cell>
        </row>
        <row r="26">
          <cell r="A26" t="str">
            <v>051002</v>
          </cell>
          <cell r="B26" t="str">
            <v>MINISTERIO DEL INTERIOR Y SEGURIDAD PÚBLICA</v>
          </cell>
          <cell r="C26" t="str">
            <v>Subsecretaría del Interior</v>
          </cell>
          <cell r="D26" t="str">
            <v>Red de Conectividad del Estado</v>
          </cell>
        </row>
        <row r="27">
          <cell r="A27" t="str">
            <v>051003</v>
          </cell>
          <cell r="B27" t="str">
            <v>MINISTERIO DEL INTERIOR Y SEGURIDAD PÚBLICA</v>
          </cell>
          <cell r="C27" t="str">
            <v>Subsecretaría del Interior</v>
          </cell>
          <cell r="D27" t="str">
            <v>Fondo Social</v>
          </cell>
        </row>
        <row r="28">
          <cell r="A28" t="str">
            <v>051004</v>
          </cell>
          <cell r="B28" t="str">
            <v>MINISTERIO DEL INTERIOR Y SEGURIDAD PÚBLICA</v>
          </cell>
          <cell r="C28" t="str">
            <v>Subsecretaría del Interior</v>
          </cell>
          <cell r="D28" t="str">
            <v>Bomberos de Chile</v>
          </cell>
        </row>
        <row r="29">
          <cell r="A29" t="str">
            <v>053101</v>
          </cell>
          <cell r="B29" t="str">
            <v>MINISTERIO DEL INTERIOR Y SEGURIDAD PÚBLICA</v>
          </cell>
          <cell r="C29" t="str">
            <v>Carabineros de Chile</v>
          </cell>
          <cell r="D29" t="str">
            <v>Carabineros de Chile</v>
          </cell>
        </row>
        <row r="30">
          <cell r="A30" t="str">
            <v>053102</v>
          </cell>
          <cell r="B30" t="str">
            <v>MINISTERIO DEL INTERIOR Y SEGURIDAD PÚBLICA</v>
          </cell>
          <cell r="C30" t="str">
            <v>Carabineros de Chile</v>
          </cell>
          <cell r="D30" t="str">
            <v>Formación y Perfeccionamiento Policial</v>
          </cell>
        </row>
        <row r="31">
          <cell r="A31" t="str">
            <v>053201</v>
          </cell>
          <cell r="B31" t="str">
            <v>MINISTERIO DEL INTERIOR Y SEGURIDAD PÚBLICA</v>
          </cell>
          <cell r="C31" t="str">
            <v>Hospital de Carabineros</v>
          </cell>
          <cell r="D31" t="str">
            <v>Hospital de Carabineros</v>
          </cell>
        </row>
        <row r="32">
          <cell r="A32" t="str">
            <v>053301</v>
          </cell>
          <cell r="B32" t="str">
            <v>MINISTERIO DEL INTERIOR Y SEGURIDAD PÚBLICA</v>
          </cell>
          <cell r="C32" t="str">
            <v>Policía de Investigaciones de Chile</v>
          </cell>
          <cell r="D32" t="str">
            <v>Policía de Investigaciones de Chile</v>
          </cell>
        </row>
        <row r="33">
          <cell r="A33" t="str">
            <v>053501</v>
          </cell>
          <cell r="B33" t="str">
            <v>MINISTERIO DEL INTERIOR Y SEGURIDAD PÚBLICA</v>
          </cell>
          <cell r="C33" t="str">
            <v>Servicio Nacional de Migraciones</v>
          </cell>
          <cell r="D33" t="str">
            <v>Servicio Nacional de Migraciones</v>
          </cell>
        </row>
        <row r="34">
          <cell r="A34" t="str">
            <v>053601</v>
          </cell>
          <cell r="B34" t="str">
            <v>MINISTERIO DEL INTERIOR Y SEGURIDAD PÚBLICA</v>
          </cell>
          <cell r="C34" t="str">
            <v>Agencia Nacional de Ciberseguridad</v>
          </cell>
          <cell r="D34" t="str">
            <v>Agencia Nacional de Ciberseguridad</v>
          </cell>
        </row>
        <row r="35">
          <cell r="A35" t="str">
            <v>060101</v>
          </cell>
          <cell r="B35" t="str">
            <v>MINISTERIO DE RELACIONES EXTERIORES</v>
          </cell>
          <cell r="C35" t="str">
            <v>Secretaría y Administración General y Servicio Exterior</v>
          </cell>
          <cell r="D35" t="str">
            <v>Secretaría y Administración General y Servicio Exterior</v>
          </cell>
        </row>
        <row r="36">
          <cell r="A36" t="str">
            <v>060301</v>
          </cell>
          <cell r="B36" t="str">
            <v>MINISTERIO DE RELACIONES EXTERIORES</v>
          </cell>
          <cell r="C36" t="str">
            <v>Dirección de Fronteras y Límites del Estado</v>
          </cell>
          <cell r="D36" t="str">
            <v>Dirección de Fronteras y Límites del Estado</v>
          </cell>
        </row>
        <row r="37">
          <cell r="A37" t="str">
            <v>060401</v>
          </cell>
          <cell r="B37" t="str">
            <v>MINISTERIO DE RELACIONES EXTERIORES</v>
          </cell>
          <cell r="C37" t="str">
            <v>Instituto Antártico Chileno</v>
          </cell>
          <cell r="D37" t="str">
            <v>Instituto Antártico Chileno</v>
          </cell>
        </row>
        <row r="38">
          <cell r="A38" t="str">
            <v>060501</v>
          </cell>
          <cell r="B38" t="str">
            <v>MINISTERIO DE RELACIONES EXTERIORES</v>
          </cell>
          <cell r="C38" t="str">
            <v>Agencia Chilena de Cooperación Internacional para el Desarrollo</v>
          </cell>
          <cell r="D38" t="str">
            <v>Agencia Chilena de Cooperación Internacional para el Desarrollo</v>
          </cell>
        </row>
        <row r="39">
          <cell r="A39" t="str">
            <v>060601</v>
          </cell>
          <cell r="B39" t="str">
            <v>MINISTERIO DE RELACIONES EXTERIORES</v>
          </cell>
          <cell r="C39" t="str">
            <v>Subsecretaría de Relaciones Económicas Internacionales</v>
          </cell>
          <cell r="D39" t="str">
            <v>Subsecretaría de Relaciones Económicas Internacionales</v>
          </cell>
        </row>
        <row r="40">
          <cell r="A40" t="str">
            <v>060701</v>
          </cell>
          <cell r="B40" t="str">
            <v>MINISTERIO DE RELACIONES EXTERIORES</v>
          </cell>
          <cell r="C40" t="str">
            <v>Dirección General de Promoción de Exportaciones</v>
          </cell>
          <cell r="D40" t="str">
            <v>Dirección General de Promoción de Exportaciones</v>
          </cell>
        </row>
        <row r="41">
          <cell r="A41" t="str">
            <v>070101</v>
          </cell>
          <cell r="B41" t="str">
            <v>MINISTERIO DE ECONOMÍA, FOMENTO Y TURISMO</v>
          </cell>
          <cell r="C41" t="str">
            <v>Subsecretaría de Economía y Empresas de Menor Tamaño</v>
          </cell>
          <cell r="D41" t="str">
            <v>Subsecretaría de Economía y Empresas de Menor Tamaño</v>
          </cell>
        </row>
        <row r="42">
          <cell r="A42" t="str">
            <v>070107</v>
          </cell>
          <cell r="B42" t="str">
            <v>MINISTERIO DE ECONOMÍA, FOMENTO Y TURISMO</v>
          </cell>
          <cell r="C42" t="str">
            <v>Subsecretaría de Economía y Empresas de Menor Tamaño</v>
          </cell>
          <cell r="D42" t="str">
            <v>Fondo de Innovación para la Competitividad - Emprendimiento</v>
          </cell>
        </row>
        <row r="43">
          <cell r="A43" t="str">
            <v>070113</v>
          </cell>
          <cell r="B43" t="str">
            <v>MINISTERIO DE ECONOMÍA, FOMENTO Y TURISMO</v>
          </cell>
          <cell r="C43" t="str">
            <v>Subsecretaría de Economía y Empresas de Menor Tamaño</v>
          </cell>
          <cell r="D43" t="str">
            <v>Desarrollo Productivo Sostenible</v>
          </cell>
        </row>
        <row r="44">
          <cell r="A44" t="str">
            <v>070201</v>
          </cell>
          <cell r="B44" t="str">
            <v>MINISTERIO DE ECONOMÍA, FOMENTO Y TURISMO</v>
          </cell>
          <cell r="C44" t="str">
            <v>Servicio Nacional del Consumidor</v>
          </cell>
          <cell r="D44" t="str">
            <v>Servicio Nacional del Consumidor</v>
          </cell>
        </row>
        <row r="45">
          <cell r="A45" t="str">
            <v>070301</v>
          </cell>
          <cell r="B45" t="str">
            <v>MINISTERIO DE ECONOMÍA, FOMENTO Y TURISMO</v>
          </cell>
          <cell r="C45" t="str">
            <v>Subsecretaría de Pesca y Acuicultura</v>
          </cell>
          <cell r="D45" t="str">
            <v>Subsecretaría de Pesca y Acuicultura</v>
          </cell>
        </row>
        <row r="46">
          <cell r="A46" t="str">
            <v>070401</v>
          </cell>
          <cell r="B46" t="str">
            <v>MINISTERIO DE ECONOMÍA, FOMENTO Y TURISMO</v>
          </cell>
          <cell r="C46" t="str">
            <v>Servicio Nacional de Pesca y Acuicultura</v>
          </cell>
          <cell r="D46" t="str">
            <v>Servicio Nacional de Pesca y Acuicultura</v>
          </cell>
        </row>
        <row r="47">
          <cell r="A47" t="str">
            <v>070601</v>
          </cell>
          <cell r="B47" t="str">
            <v>MINISTERIO DE ECONOMÍA, FOMENTO Y TURISMO</v>
          </cell>
          <cell r="C47" t="str">
            <v>Corporación de Fomento de la Producción</v>
          </cell>
          <cell r="D47" t="str">
            <v>Corporación de Fomento de la Producción</v>
          </cell>
        </row>
        <row r="48">
          <cell r="A48" t="str">
            <v>070600_4002</v>
          </cell>
          <cell r="B48" t="str">
            <v>MINISTERIO DE ECONOMÍA, FOMENTO Y TURISMO</v>
          </cell>
          <cell r="C48" t="str">
            <v>Corporación de Fomento de la Producción</v>
          </cell>
          <cell r="D48" t="str">
            <v>Comité Desarrollo Productivo Regional de Antofagasta</v>
          </cell>
        </row>
        <row r="49">
          <cell r="A49" t="str">
            <v>070600_4008</v>
          </cell>
          <cell r="B49" t="str">
            <v>MINISTERIO DE ECONOMÍA, FOMENTO Y TURISMO</v>
          </cell>
          <cell r="C49" t="str">
            <v>Corporación de Fomento de la Producción</v>
          </cell>
          <cell r="D49" t="str">
            <v>Comité Desarrollo Productivo Regional de Biobío</v>
          </cell>
        </row>
        <row r="50">
          <cell r="A50" t="str">
            <v>070600_4014</v>
          </cell>
          <cell r="B50" t="str">
            <v>MINISTERIO DE ECONOMÍA, FOMENTO Y TURISMO</v>
          </cell>
          <cell r="C50" t="str">
            <v>Corporación de Fomento de la Producción</v>
          </cell>
          <cell r="D50" t="str">
            <v>Comité Desarrollo Productivo Regional de Los Rios</v>
          </cell>
        </row>
        <row r="51">
          <cell r="A51" t="str">
            <v>070600_4074</v>
          </cell>
          <cell r="B51" t="str">
            <v>MINISTERIO DE ECONOMÍA, FOMENTO Y TURISMO</v>
          </cell>
          <cell r="C51" t="str">
            <v>Corporación de Fomento de la Producción</v>
          </cell>
          <cell r="D51" t="str">
            <v>Corporación de Fomento de la Producción</v>
          </cell>
        </row>
        <row r="52">
          <cell r="A52" t="str">
            <v>070600_1400</v>
          </cell>
          <cell r="B52" t="str">
            <v>MINISTERIO DE ECONOMÍA, FOMENTO Y TURISMO</v>
          </cell>
          <cell r="C52" t="str">
            <v>Corporación de Fomento de la Producción</v>
          </cell>
          <cell r="D52" t="str">
            <v>Comité Agencia de Fomento de la Producción Sustentable</v>
          </cell>
        </row>
        <row r="53">
          <cell r="A53" t="str">
            <v>070606</v>
          </cell>
          <cell r="B53" t="str">
            <v>MINISTERIO DE ECONOMÍA, FOMENTO Y TURISMO</v>
          </cell>
          <cell r="C53" t="str">
            <v>Corporación de Fomento de la Producción</v>
          </cell>
          <cell r="D53" t="str">
            <v>Inversión y Financiamiento</v>
          </cell>
        </row>
        <row r="54">
          <cell r="A54" t="str">
            <v>070607</v>
          </cell>
          <cell r="B54" t="str">
            <v>MINISTERIO DE ECONOMÍA, FOMENTO Y TURISMO</v>
          </cell>
          <cell r="C54" t="str">
            <v>Corporación de Fomento de la Producción</v>
          </cell>
          <cell r="D54" t="str">
            <v>Desarrollo Productivo Sostenible</v>
          </cell>
        </row>
        <row r="55">
          <cell r="A55" t="str">
            <v>070701</v>
          </cell>
          <cell r="B55" t="str">
            <v>MINISTERIO DE ECONOMÍA, FOMENTO Y TURISMO</v>
          </cell>
          <cell r="C55" t="str">
            <v>Instituto Nacional de Estadísticas</v>
          </cell>
          <cell r="D55" t="str">
            <v>Instituto Nacional de Estadísticas</v>
          </cell>
        </row>
        <row r="56">
          <cell r="A56" t="str">
            <v>070702</v>
          </cell>
          <cell r="B56" t="str">
            <v>MINISTERIO DE ECONOMÍA, FOMENTO Y TURISMO</v>
          </cell>
          <cell r="C56" t="str">
            <v>Instituto Nacional de Estadísticas</v>
          </cell>
          <cell r="D56" t="str">
            <v>Programa Censos</v>
          </cell>
        </row>
        <row r="57">
          <cell r="A57" t="str">
            <v>070703</v>
          </cell>
          <cell r="B57" t="str">
            <v>MINISTERIO DE ECONOMÍA, FOMENTO Y TURISMO</v>
          </cell>
          <cell r="C57" t="str">
            <v>Instituto Nacional de Estadísticas</v>
          </cell>
          <cell r="D57" t="str">
            <v>Encuestas Externas</v>
          </cell>
        </row>
        <row r="58">
          <cell r="A58" t="str">
            <v>070801</v>
          </cell>
          <cell r="B58" t="str">
            <v>MINISTERIO DE ECONOMÍA, FOMENTO Y TURISMO</v>
          </cell>
          <cell r="C58" t="str">
            <v>Fiscalía Nacional Económica</v>
          </cell>
          <cell r="D58" t="str">
            <v>Fiscalía Nacional Económica</v>
          </cell>
        </row>
        <row r="59">
          <cell r="A59" t="str">
            <v>070901</v>
          </cell>
          <cell r="B59" t="str">
            <v>MINISTERIO DE ECONOMÍA, FOMENTO Y TURISMO</v>
          </cell>
          <cell r="C59" t="str">
            <v>Servicio Nacional de Turismo</v>
          </cell>
          <cell r="D59" t="str">
            <v>Servicio Nacional de Turismo</v>
          </cell>
        </row>
        <row r="60">
          <cell r="A60" t="str">
            <v>070903</v>
          </cell>
          <cell r="B60" t="str">
            <v>MINISTERIO DE ECONOMÍA, FOMENTO Y TURISMO</v>
          </cell>
          <cell r="C60" t="str">
            <v>Servicio Nacional de Turismo</v>
          </cell>
          <cell r="D60" t="str">
            <v>Programa de Atracción Turística</v>
          </cell>
        </row>
        <row r="61">
          <cell r="A61" t="str">
            <v>071601</v>
          </cell>
          <cell r="B61" t="str">
            <v>MINISTERIO DE ECONOMÍA, FOMENTO Y TURISMO</v>
          </cell>
          <cell r="C61" t="str">
            <v>Servicio de Cooperación Técnica</v>
          </cell>
          <cell r="D61" t="str">
            <v>Servicio de Cooperación Técnica</v>
          </cell>
        </row>
        <row r="62">
          <cell r="A62" t="str">
            <v>071901</v>
          </cell>
          <cell r="B62" t="str">
            <v>MINISTERIO DE ECONOMÍA, FOMENTO Y TURISMO</v>
          </cell>
          <cell r="C62" t="str">
            <v>Comité Innova Chile</v>
          </cell>
          <cell r="D62" t="str">
            <v>Comité Innova Chile</v>
          </cell>
        </row>
        <row r="63">
          <cell r="A63" t="str">
            <v>072101</v>
          </cell>
          <cell r="B63" t="str">
            <v>MINISTERIO DE ECONOMÍA, FOMENTO Y TURISMO</v>
          </cell>
          <cell r="C63" t="str">
            <v>Agencia de Promoción de la Inversión Extranjera</v>
          </cell>
          <cell r="D63" t="str">
            <v>Agencia de Promoción de la Inversión Extranjera</v>
          </cell>
        </row>
        <row r="64">
          <cell r="A64" t="str">
            <v>072301</v>
          </cell>
          <cell r="B64" t="str">
            <v>MINISTERIO DE ECONOMÍA, FOMENTO Y TURISMO</v>
          </cell>
          <cell r="C64" t="str">
            <v>Instituto Nacional de Propiedad Industrial</v>
          </cell>
          <cell r="D64" t="str">
            <v>Instituto Nacional de Propiedad Industrial</v>
          </cell>
        </row>
        <row r="65">
          <cell r="A65" t="str">
            <v>072401</v>
          </cell>
          <cell r="B65" t="str">
            <v>MINISTERIO DE ECONOMÍA, FOMENTO Y TURISMO</v>
          </cell>
          <cell r="C65" t="str">
            <v>Subsecretaría de Turismo</v>
          </cell>
          <cell r="D65" t="str">
            <v>Subsecretaría de Turismo</v>
          </cell>
        </row>
        <row r="66">
          <cell r="A66" t="str">
            <v>072501</v>
          </cell>
          <cell r="B66" t="str">
            <v>MINISTERIO DE ECONOMÍA, FOMENTO Y TURISMO</v>
          </cell>
          <cell r="C66" t="str">
            <v>Superintendencia de Insolvencia y Reemprendimiento</v>
          </cell>
          <cell r="D66" t="str">
            <v>Superintendencia de Insolvencia y Reemprendimiento</v>
          </cell>
        </row>
        <row r="67">
          <cell r="A67" t="str">
            <v>072601</v>
          </cell>
          <cell r="B67" t="str">
            <v>MINISTERIO DE ECONOMÍA, FOMENTO Y TURISMO</v>
          </cell>
          <cell r="C67" t="str">
            <v>Instituto Nacional Desarrollo Sustentable Pesca Artesanal y Acuicultura</v>
          </cell>
          <cell r="D67" t="str">
            <v>Instituto Nacional Desarrollo Sustentable Pesca Artesanal y Acuicultura</v>
          </cell>
        </row>
        <row r="68">
          <cell r="A68" t="str">
            <v>080101</v>
          </cell>
          <cell r="B68" t="str">
            <v>MINISTERIO DE HACIENDA</v>
          </cell>
          <cell r="C68" t="str">
            <v>Secretaría y Administración General</v>
          </cell>
          <cell r="D68" t="str">
            <v>Secretaría y Administración General</v>
          </cell>
        </row>
        <row r="69">
          <cell r="A69" t="str">
            <v>080106</v>
          </cell>
          <cell r="B69" t="str">
            <v>MINISTERIO DE HACIENDA</v>
          </cell>
          <cell r="C69" t="str">
            <v>Secretaría y Administración General</v>
          </cell>
          <cell r="D69" t="str">
            <v>Unidad Administradora de los Tribunales Tributarios y Aduaneros</v>
          </cell>
        </row>
        <row r="70">
          <cell r="A70" t="str">
            <v>080107</v>
          </cell>
          <cell r="B70" t="str">
            <v>MINISTERIO DE HACIENDA</v>
          </cell>
          <cell r="C70" t="str">
            <v>Secretaría y Administración General</v>
          </cell>
          <cell r="D70" t="str">
            <v>Sistema Integrado de Comercio Exterior</v>
          </cell>
        </row>
        <row r="71">
          <cell r="A71" t="str">
            <v>080108</v>
          </cell>
          <cell r="B71" t="str">
            <v>MINISTERIO DE HACIENDA</v>
          </cell>
          <cell r="C71" t="str">
            <v>Secretaría y Administración General</v>
          </cell>
          <cell r="D71" t="str">
            <v>Secretaría de Modernización del Estado</v>
          </cell>
        </row>
        <row r="72">
          <cell r="A72" t="str">
            <v>080109</v>
          </cell>
          <cell r="B72" t="str">
            <v>MINISTERIO DE HACIENDA</v>
          </cell>
          <cell r="C72" t="str">
            <v>Secretaría y Administración General</v>
          </cell>
          <cell r="D72" t="str">
            <v>Programa Exportación de Servicios</v>
          </cell>
        </row>
        <row r="73">
          <cell r="A73" t="str">
            <v>080111</v>
          </cell>
          <cell r="B73" t="str">
            <v>MINISTERIO DE HACIENDA</v>
          </cell>
          <cell r="C73" t="str">
            <v>Secretaría y Administración General</v>
          </cell>
          <cell r="D73" t="str">
            <v>Laboratorio de Gobierno</v>
          </cell>
        </row>
        <row r="74">
          <cell r="A74" t="str">
            <v>080201</v>
          </cell>
          <cell r="B74" t="str">
            <v>MINISTERIO DE HACIENDA</v>
          </cell>
          <cell r="C74" t="str">
            <v>Dirección de Presupuestos</v>
          </cell>
          <cell r="D74" t="str">
            <v>Dirección de Presupuestos</v>
          </cell>
        </row>
        <row r="75">
          <cell r="A75" t="str">
            <v>080202</v>
          </cell>
          <cell r="B75" t="str">
            <v>MINISTERIO DE HACIENDA</v>
          </cell>
          <cell r="C75" t="str">
            <v>Dirección de Presupuestos</v>
          </cell>
          <cell r="D75" t="str">
            <v>Sistema de Gestión Financiera del Estado</v>
          </cell>
        </row>
        <row r="76">
          <cell r="A76" t="str">
            <v>080301</v>
          </cell>
          <cell r="B76" t="str">
            <v>MINISTERIO DE HACIENDA</v>
          </cell>
          <cell r="C76" t="str">
            <v>Servicio de Impuestos Internos</v>
          </cell>
          <cell r="D76" t="str">
            <v>Servicio de Impuestos Internos</v>
          </cell>
        </row>
        <row r="77">
          <cell r="A77" t="str">
            <v>080401</v>
          </cell>
          <cell r="B77" t="str">
            <v>MINISTERIO DE HACIENDA</v>
          </cell>
          <cell r="C77" t="str">
            <v>Servicio Nacional de Aduanas</v>
          </cell>
          <cell r="D77" t="str">
            <v>Servicio Nacional de Aduanas</v>
          </cell>
        </row>
        <row r="78">
          <cell r="A78" t="str">
            <v>080501</v>
          </cell>
          <cell r="B78" t="str">
            <v>MINISTERIO DE HACIENDA</v>
          </cell>
          <cell r="C78" t="str">
            <v>Servicio de Tesorerías</v>
          </cell>
          <cell r="D78" t="str">
            <v>Servicio de Tesorerías</v>
          </cell>
        </row>
        <row r="79">
          <cell r="A79" t="str">
            <v>080701</v>
          </cell>
          <cell r="B79" t="str">
            <v>MINISTERIO DE HACIENDA</v>
          </cell>
          <cell r="C79" t="str">
            <v>Dirección de Compras y Contratación Pública</v>
          </cell>
          <cell r="D79" t="str">
            <v>Dirección de Compras y Contratación Pública</v>
          </cell>
        </row>
        <row r="80">
          <cell r="A80" t="str">
            <v>081501</v>
          </cell>
          <cell r="B80" t="str">
            <v>MINISTERIO DE HACIENDA</v>
          </cell>
          <cell r="C80" t="str">
            <v>Dirección Nacional del Servicio Civil</v>
          </cell>
          <cell r="D80" t="str">
            <v>Dirección Nacional del Servicio Civil</v>
          </cell>
        </row>
        <row r="81">
          <cell r="A81" t="str">
            <v>081601</v>
          </cell>
          <cell r="B81" t="str">
            <v>MINISTERIO DE HACIENDA</v>
          </cell>
          <cell r="C81" t="str">
            <v>Unidad de Análisis Financiero</v>
          </cell>
          <cell r="D81" t="str">
            <v>Unidad de Análisis Financiero</v>
          </cell>
        </row>
        <row r="82">
          <cell r="A82" t="str">
            <v>081701</v>
          </cell>
          <cell r="B82" t="str">
            <v>MINISTERIO DE HACIENDA</v>
          </cell>
          <cell r="C82" t="str">
            <v>Superintendencia de Casinos de Juego</v>
          </cell>
          <cell r="D82" t="str">
            <v>Superintendencia de Casinos de Juego</v>
          </cell>
        </row>
        <row r="83">
          <cell r="A83" t="str">
            <v>083001</v>
          </cell>
          <cell r="B83" t="str">
            <v>MINISTERIO DE HACIENDA</v>
          </cell>
          <cell r="C83" t="str">
            <v>Consejo de Defensa del Estado</v>
          </cell>
          <cell r="D83" t="str">
            <v>Consejo de Defensa del Estado</v>
          </cell>
        </row>
        <row r="84">
          <cell r="A84" t="str">
            <v>083101</v>
          </cell>
          <cell r="B84" t="str">
            <v>MINISTERIO DE HACIENDA</v>
          </cell>
          <cell r="C84" t="str">
            <v>Comisión para el Mercado Financiero</v>
          </cell>
          <cell r="D84" t="str">
            <v>Comisión para el Mercado Financiero</v>
          </cell>
        </row>
        <row r="85">
          <cell r="A85" t="str">
            <v>083301</v>
          </cell>
          <cell r="B85" t="str">
            <v>MINISTERIO DE HACIENDA</v>
          </cell>
          <cell r="C85" t="str">
            <v>Defensoría del Contribuyente</v>
          </cell>
          <cell r="D85" t="str">
            <v>Defensoría del Contribuyente</v>
          </cell>
        </row>
        <row r="86">
          <cell r="A86" t="str">
            <v>090101</v>
          </cell>
          <cell r="B86" t="str">
            <v>MINISTERIO DE EDUCACIÓN</v>
          </cell>
          <cell r="C86" t="str">
            <v>Subsecretaría de Educación</v>
          </cell>
          <cell r="D86" t="str">
            <v>Subsecretaría de Educación</v>
          </cell>
        </row>
        <row r="87">
          <cell r="A87" t="str">
            <v>090103</v>
          </cell>
          <cell r="B87" t="str">
            <v>MINISTERIO DE EDUCACIÓN</v>
          </cell>
          <cell r="C87" t="str">
            <v>Subsecretaría de Educación</v>
          </cell>
          <cell r="D87" t="str">
            <v>Mejoramiento de la Calidad de la Educación</v>
          </cell>
        </row>
        <row r="88">
          <cell r="A88" t="str">
            <v>090104</v>
          </cell>
          <cell r="B88" t="str">
            <v>MINISTERIO DE EDUCACIÓN</v>
          </cell>
          <cell r="C88" t="str">
            <v>Subsecretaría de Educación</v>
          </cell>
          <cell r="D88" t="str">
            <v>Desarrollo Profesional Docente y Directivo</v>
          </cell>
        </row>
        <row r="89">
          <cell r="A89" t="str">
            <v>090111</v>
          </cell>
          <cell r="B89" t="str">
            <v>MINISTERIO DE EDUCACIÓN</v>
          </cell>
          <cell r="C89" t="str">
            <v>Subsecretaría de Educación</v>
          </cell>
          <cell r="D89" t="str">
            <v>Recursos Educativos</v>
          </cell>
        </row>
        <row r="90">
          <cell r="A90" t="str">
            <v>090120</v>
          </cell>
          <cell r="B90" t="str">
            <v>MINISTERIO DE EDUCACIÓN</v>
          </cell>
          <cell r="C90" t="str">
            <v>Subsecretaría de Educación</v>
          </cell>
          <cell r="D90" t="str">
            <v>Subvenciones a los Establecimientos Educacionales</v>
          </cell>
        </row>
        <row r="91">
          <cell r="A91" t="str">
            <v>090121</v>
          </cell>
          <cell r="B91" t="str">
            <v>MINISTERIO DE EDUCACIÓN</v>
          </cell>
          <cell r="C91" t="str">
            <v>Subsecretaría de Educación</v>
          </cell>
          <cell r="D91" t="str">
            <v>Gestión de Subvenciones a Establecimientos Educacionales</v>
          </cell>
        </row>
        <row r="92">
          <cell r="A92" t="str">
            <v>090201</v>
          </cell>
          <cell r="B92" t="str">
            <v>MINISTERIO DE EDUCACIÓN</v>
          </cell>
          <cell r="C92" t="str">
            <v>Superintendencia de Educación</v>
          </cell>
          <cell r="D92" t="str">
            <v>Superintendencia de Educación</v>
          </cell>
        </row>
        <row r="93">
          <cell r="A93" t="str">
            <v>090301</v>
          </cell>
          <cell r="B93" t="str">
            <v>MINISTERIO DE EDUCACIÓN</v>
          </cell>
          <cell r="C93" t="str">
            <v>Agencia de Calidad de la Educación</v>
          </cell>
          <cell r="D93" t="str">
            <v>Agencia de Calidad de la Educación</v>
          </cell>
        </row>
        <row r="94">
          <cell r="A94" t="str">
            <v>090401</v>
          </cell>
          <cell r="B94" t="str">
            <v>MINISTERIO DE EDUCACIÓN</v>
          </cell>
          <cell r="C94" t="str">
            <v>Subsecretaría de Educación Parvularia</v>
          </cell>
          <cell r="D94" t="str">
            <v>Subsecretaría de Educación Parvularia</v>
          </cell>
        </row>
        <row r="95">
          <cell r="A95" t="str">
            <v>090901</v>
          </cell>
          <cell r="B95" t="str">
            <v>MINISTERIO DE EDUCACIÓN</v>
          </cell>
          <cell r="C95" t="str">
            <v>Junta Nacional de Auxilio Escolar y Becas</v>
          </cell>
          <cell r="D95" t="str">
            <v>Junta Nacional de Auxilio Escolar y Becas</v>
          </cell>
        </row>
        <row r="96">
          <cell r="A96" t="str">
            <v>090902</v>
          </cell>
          <cell r="B96" t="str">
            <v>MINISTERIO DE EDUCACIÓN</v>
          </cell>
          <cell r="C96" t="str">
            <v>Junta Nacional de Auxilio Escolar y Becas</v>
          </cell>
          <cell r="D96" t="str">
            <v>Salud Escolar</v>
          </cell>
        </row>
        <row r="97">
          <cell r="A97" t="str">
            <v>090903</v>
          </cell>
          <cell r="B97" t="str">
            <v>MINISTERIO DE EDUCACIÓN</v>
          </cell>
          <cell r="C97" t="str">
            <v>Junta Nacional de Auxilio Escolar y Becas</v>
          </cell>
          <cell r="D97" t="str">
            <v>Becas y Asistencialidad Estudiantil</v>
          </cell>
        </row>
        <row r="98">
          <cell r="A98" t="str">
            <v>091101</v>
          </cell>
          <cell r="B98" t="str">
            <v>MINISTERIO DE EDUCACIÓN</v>
          </cell>
          <cell r="C98" t="str">
            <v>Junta Nacional de Jardines Infantiles</v>
          </cell>
          <cell r="D98" t="str">
            <v>Junta Nacional de Jardines Infantiles</v>
          </cell>
        </row>
        <row r="99">
          <cell r="A99" t="str">
            <v>091102</v>
          </cell>
          <cell r="B99" t="str">
            <v>MINISTERIO DE EDUCACIÓN</v>
          </cell>
          <cell r="C99" t="str">
            <v>Junta Nacional de Jardines Infantiles</v>
          </cell>
          <cell r="D99" t="str">
            <v>Programas Alternativos de Enseñanza Pre-escolar</v>
          </cell>
        </row>
        <row r="100">
          <cell r="A100" t="str">
            <v>091301</v>
          </cell>
          <cell r="B100" t="str">
            <v>MINISTERIO DE EDUCACIÓN</v>
          </cell>
          <cell r="C100" t="str">
            <v>Consejo de Rectores</v>
          </cell>
          <cell r="D100" t="str">
            <v>Consejo de Rectores</v>
          </cell>
        </row>
        <row r="101">
          <cell r="A101" t="str">
            <v>091501</v>
          </cell>
          <cell r="B101" t="str">
            <v>MINISTERIO DE EDUCACIÓN</v>
          </cell>
          <cell r="C101" t="str">
            <v>Consejo Nacional de Educación</v>
          </cell>
          <cell r="D101" t="str">
            <v>Consejo Nacional de Educación</v>
          </cell>
        </row>
        <row r="102">
          <cell r="A102" t="str">
            <v>091701</v>
          </cell>
          <cell r="B102" t="str">
            <v>MINISTERIO DE EDUCACIÓN</v>
          </cell>
          <cell r="C102" t="str">
            <v>Dirección de Educación Pública</v>
          </cell>
          <cell r="D102" t="str">
            <v>Dirección de Educación Pública</v>
          </cell>
        </row>
        <row r="103">
          <cell r="A103" t="str">
            <v>091702</v>
          </cell>
          <cell r="B103" t="str">
            <v>MINISTERIO DE EDUCACIÓN</v>
          </cell>
          <cell r="C103" t="str">
            <v>Dirección de Educación Pública</v>
          </cell>
          <cell r="D103" t="str">
            <v>Fortalecimiento de la Educación Escolar Pública</v>
          </cell>
        </row>
        <row r="104">
          <cell r="A104" t="str">
            <v>091703</v>
          </cell>
          <cell r="B104" t="str">
            <v>MINISTERIO DE EDUCACIÓN</v>
          </cell>
          <cell r="C104" t="str">
            <v>Dirección de Educación Pública</v>
          </cell>
          <cell r="D104" t="str">
            <v>Apoyo a la Implementación de los Servicios Locales de Educación</v>
          </cell>
        </row>
        <row r="105">
          <cell r="A105" t="str">
            <v>099001</v>
          </cell>
          <cell r="B105" t="str">
            <v>MINISTERIO DE EDUCACIÓN</v>
          </cell>
          <cell r="C105" t="str">
            <v>Subsecretaría de Educación Superior</v>
          </cell>
          <cell r="D105" t="str">
            <v>Subsecretaría de Educación Superior</v>
          </cell>
        </row>
        <row r="106">
          <cell r="A106" t="str">
            <v>099002</v>
          </cell>
          <cell r="B106" t="str">
            <v>MINISTERIO DE EDUCACIÓN</v>
          </cell>
          <cell r="C106" t="str">
            <v>Subsecretaría de Educación Superior</v>
          </cell>
          <cell r="D106" t="str">
            <v>Fortalecimiento de la Educación Superior Pública</v>
          </cell>
        </row>
        <row r="107">
          <cell r="A107" t="str">
            <v>099003</v>
          </cell>
          <cell r="B107" t="str">
            <v>MINISTERIO DE EDUCACIÓN</v>
          </cell>
          <cell r="C107" t="str">
            <v>Subsecretaría de Educación Superior</v>
          </cell>
          <cell r="D107" t="str">
            <v>Educación Superior</v>
          </cell>
        </row>
        <row r="108">
          <cell r="A108" t="str">
            <v>099101</v>
          </cell>
          <cell r="B108" t="str">
            <v>MINISTERIO DE EDUCACIÓN</v>
          </cell>
          <cell r="C108" t="str">
            <v>Superintendencia de Educación Superior</v>
          </cell>
          <cell r="D108" t="str">
            <v>Superintendencia de Educación Superior</v>
          </cell>
        </row>
        <row r="109">
          <cell r="A109" t="str">
            <v>100101</v>
          </cell>
          <cell r="B109" t="str">
            <v>MINISTERIO DE JUSTICIA Y DERECHOS HUMANOS</v>
          </cell>
          <cell r="C109" t="str">
            <v>Secretaría y Administración General</v>
          </cell>
          <cell r="D109" t="str">
            <v>Secretaría y Administración General</v>
          </cell>
        </row>
        <row r="110">
          <cell r="A110" t="str">
            <v>100102</v>
          </cell>
          <cell r="B110" t="str">
            <v>MINISTERIO DE JUSTICIA Y DERECHOS HUMANOS</v>
          </cell>
          <cell r="C110" t="str">
            <v>Secretaría y Administración General</v>
          </cell>
          <cell r="D110" t="str">
            <v>Programa de Concesiones Ministerio de Justicia</v>
          </cell>
        </row>
        <row r="111">
          <cell r="A111" t="str">
            <v>100201</v>
          </cell>
          <cell r="B111" t="str">
            <v>MINISTERIO DE JUSTICIA Y DERECHOS HUMANOS</v>
          </cell>
          <cell r="C111" t="str">
            <v>Servicio de Registro Civil e Identificación</v>
          </cell>
          <cell r="D111" t="str">
            <v>Servicio de Registro Civil e Identificación</v>
          </cell>
        </row>
        <row r="112">
          <cell r="A112" t="str">
            <v>100301</v>
          </cell>
          <cell r="B112" t="str">
            <v>MINISTERIO DE JUSTICIA Y DERECHOS HUMANOS</v>
          </cell>
          <cell r="C112" t="str">
            <v>Servicio Médico Legal</v>
          </cell>
          <cell r="D112" t="str">
            <v>Servicio Médico Legal</v>
          </cell>
        </row>
        <row r="113">
          <cell r="A113" t="str">
            <v>100401</v>
          </cell>
          <cell r="B113" t="str">
            <v>MINISTERIO DE JUSTICIA Y DERECHOS HUMANOS</v>
          </cell>
          <cell r="C113" t="str">
            <v>Gendarmería de Chile</v>
          </cell>
          <cell r="D113" t="str">
            <v>Gendarmería de Chile</v>
          </cell>
        </row>
        <row r="114">
          <cell r="A114" t="str">
            <v>100402</v>
          </cell>
          <cell r="B114" t="str">
            <v>MINISTERIO DE JUSTICIA Y DERECHOS HUMANOS</v>
          </cell>
          <cell r="C114" t="str">
            <v>Gendarmería de Chile</v>
          </cell>
          <cell r="D114" t="str">
            <v>Programas de Rehabilitación y Reinserción Social</v>
          </cell>
        </row>
        <row r="115">
          <cell r="A115" t="str">
            <v>100601</v>
          </cell>
          <cell r="B115" t="str">
            <v>MINISTERIO DE JUSTICIA Y DERECHOS HUMANOS</v>
          </cell>
          <cell r="C115" t="str">
            <v>Subsecretaría de Derechos Humanos</v>
          </cell>
          <cell r="D115" t="str">
            <v>Subsecretaría de Derechos Humanos</v>
          </cell>
        </row>
        <row r="116">
          <cell r="A116" t="str">
            <v>100701</v>
          </cell>
          <cell r="B116" t="str">
            <v>MINISTERIO DE JUSTICIA Y DERECHOS HUMANOS</v>
          </cell>
          <cell r="C116" t="str">
            <v>Servicio Nacional de Menores</v>
          </cell>
          <cell r="D116" t="str">
            <v>Servicio Nacional de Menores</v>
          </cell>
        </row>
        <row r="117">
          <cell r="A117" t="str">
            <v>100702</v>
          </cell>
          <cell r="B117" t="str">
            <v>MINISTERIO DE JUSTICIA Y DERECHOS HUMANOS</v>
          </cell>
          <cell r="C117" t="str">
            <v>Servicio Nacional de Menores</v>
          </cell>
          <cell r="D117" t="str">
            <v>Programa de Administración Directa y Proyectos Nacionales</v>
          </cell>
        </row>
        <row r="118">
          <cell r="A118" t="str">
            <v>100901</v>
          </cell>
          <cell r="B118" t="str">
            <v>MINISTERIO DE JUSTICIA Y DERECHOS HUMANOS</v>
          </cell>
          <cell r="C118" t="str">
            <v>Defensoría Penal Pública</v>
          </cell>
          <cell r="D118" t="str">
            <v>Defensoría Penal Pública</v>
          </cell>
        </row>
        <row r="119">
          <cell r="A119" t="str">
            <v>101001</v>
          </cell>
          <cell r="B119" t="str">
            <v>MINISTERIO DE JUSTICIA Y DERECHOS HUMANOS</v>
          </cell>
          <cell r="C119" t="str">
            <v>Servicio Nacional de Reinserción Social Juvenil</v>
          </cell>
          <cell r="D119" t="str">
            <v>Servicio Nacional de Reinserción Social Juvenil</v>
          </cell>
        </row>
        <row r="120">
          <cell r="A120" t="str">
            <v>101002</v>
          </cell>
          <cell r="B120" t="str">
            <v>MINISTERIO DE JUSTICIA Y DERECHOS HUMANOS</v>
          </cell>
          <cell r="C120" t="str">
            <v>Servicio Nacional de Reinserción Social Juvenil</v>
          </cell>
          <cell r="D120" t="str">
            <v>Centros de Reinserción Social Juvenil de Administración Directa</v>
          </cell>
        </row>
        <row r="121">
          <cell r="A121" t="str">
            <v>110101</v>
          </cell>
          <cell r="B121" t="str">
            <v>MINISTERIO DE DEFENSA NACIONAL</v>
          </cell>
          <cell r="C121" t="str">
            <v>Ejército de Chile</v>
          </cell>
          <cell r="D121" t="str">
            <v>Ejército de Chile</v>
          </cell>
        </row>
        <row r="122">
          <cell r="A122" t="str">
            <v>110301</v>
          </cell>
          <cell r="B122" t="str">
            <v>MINISTERIO DE DEFENSA NACIONAL</v>
          </cell>
          <cell r="C122" t="str">
            <v>Organismos de Salud del Ejército</v>
          </cell>
          <cell r="D122" t="str">
            <v>Organismos de Salud del Ejército</v>
          </cell>
        </row>
        <row r="123">
          <cell r="A123" t="str">
            <v>110401</v>
          </cell>
          <cell r="B123" t="str">
            <v>MINISTERIO DE DEFENSA NACIONAL</v>
          </cell>
          <cell r="C123" t="str">
            <v>Organismos de Industria Militar</v>
          </cell>
          <cell r="D123" t="str">
            <v>Organismos de Industria Militar</v>
          </cell>
        </row>
        <row r="124">
          <cell r="A124" t="str">
            <v>110501</v>
          </cell>
          <cell r="B124" t="str">
            <v>MINISTERIO DE DEFENSA NACIONAL</v>
          </cell>
          <cell r="C124" t="str">
            <v>Armada de Chile</v>
          </cell>
          <cell r="D124" t="str">
            <v>Armada de Chile</v>
          </cell>
        </row>
        <row r="125">
          <cell r="A125" t="str">
            <v>110701</v>
          </cell>
          <cell r="B125" t="str">
            <v>MINISTERIO DE DEFENSA NACIONAL</v>
          </cell>
          <cell r="C125" t="str">
            <v>Dirección General del Territorio Marítimo</v>
          </cell>
          <cell r="D125" t="str">
            <v>Dirección General del Territorio Marítimo</v>
          </cell>
        </row>
        <row r="126">
          <cell r="A126" t="str">
            <v>110801</v>
          </cell>
          <cell r="B126" t="str">
            <v>MINISTERIO DE DEFENSA NACIONAL</v>
          </cell>
          <cell r="C126" t="str">
            <v>Dirección de Sanidad</v>
          </cell>
          <cell r="D126" t="str">
            <v>Dirección de Sanidad</v>
          </cell>
        </row>
        <row r="127">
          <cell r="A127" t="str">
            <v>110901</v>
          </cell>
          <cell r="B127" t="str">
            <v>MINISTERIO DE DEFENSA NACIONAL</v>
          </cell>
          <cell r="C127" t="str">
            <v>Fuerza Aérea de Chile</v>
          </cell>
          <cell r="D127" t="str">
            <v>Fuerza Aérea de Chile</v>
          </cell>
        </row>
        <row r="128">
          <cell r="A128" t="str">
            <v>110902</v>
          </cell>
          <cell r="B128" t="str">
            <v>MINISTERIO DE DEFENSA NACIONAL</v>
          </cell>
          <cell r="C128" t="str">
            <v>Fuerza Aérea de Chile</v>
          </cell>
          <cell r="D128" t="str">
            <v>Programa Fidae</v>
          </cell>
        </row>
        <row r="129">
          <cell r="A129" t="str">
            <v>111101</v>
          </cell>
          <cell r="B129" t="str">
            <v>MINISTERIO DE DEFENSA NACIONAL</v>
          </cell>
          <cell r="C129" t="str">
            <v>Organismos de Salud de la Fach</v>
          </cell>
          <cell r="D129" t="str">
            <v>Organismos de Salud de la Fach</v>
          </cell>
        </row>
        <row r="130">
          <cell r="A130" t="str">
            <v>111801</v>
          </cell>
          <cell r="B130" t="str">
            <v>MINISTERIO DE DEFENSA NACIONAL</v>
          </cell>
          <cell r="C130" t="str">
            <v>Dirección General de Movilización Nacional</v>
          </cell>
          <cell r="D130" t="str">
            <v>Dirección General de Movilización Nacional</v>
          </cell>
        </row>
        <row r="131">
          <cell r="A131" t="str">
            <v>111901</v>
          </cell>
          <cell r="B131" t="str">
            <v>MINISTERIO DE DEFENSA NACIONAL</v>
          </cell>
          <cell r="C131" t="str">
            <v>Instituto Geográfico Militar</v>
          </cell>
          <cell r="D131" t="str">
            <v>Instituto Geográfico Militar</v>
          </cell>
        </row>
        <row r="132">
          <cell r="A132" t="str">
            <v>112001</v>
          </cell>
          <cell r="B132" t="str">
            <v>MINISTERIO DE DEFENSA NACIONAL</v>
          </cell>
          <cell r="C132" t="str">
            <v>Servicio Hidrográfico y Oceanográfico de la Armada de Chile</v>
          </cell>
          <cell r="D132" t="str">
            <v>Servicio Hidrográfico y Oceanográfico de la Armada de Chile</v>
          </cell>
        </row>
        <row r="133">
          <cell r="A133" t="str">
            <v>112101</v>
          </cell>
          <cell r="B133" t="str">
            <v>MINISTERIO DE DEFENSA NACIONAL</v>
          </cell>
          <cell r="C133" t="str">
            <v>Dirección General de Aeronáutica Civil</v>
          </cell>
          <cell r="D133" t="str">
            <v>Dirección General de Aeronáutica Civil</v>
          </cell>
        </row>
        <row r="134">
          <cell r="A134" t="str">
            <v>112201</v>
          </cell>
          <cell r="B134" t="str">
            <v>MINISTERIO DE DEFENSA NACIONAL</v>
          </cell>
          <cell r="C134" t="str">
            <v>Servicio Aerofotogramétrico de la Fach</v>
          </cell>
          <cell r="D134" t="str">
            <v>Servicio Aerofotogramétrico de la Fach</v>
          </cell>
        </row>
        <row r="135">
          <cell r="A135" t="str">
            <v>112301</v>
          </cell>
          <cell r="B135" t="str">
            <v>MINISTERIO DE DEFENSA NACIONAL</v>
          </cell>
          <cell r="C135" t="str">
            <v>Subsecretaría para las Fuerzas Armadas</v>
          </cell>
          <cell r="D135" t="str">
            <v>Subsecretaría para las Fuerzas Armadas</v>
          </cell>
        </row>
        <row r="136">
          <cell r="A136" t="str">
            <v>112401</v>
          </cell>
          <cell r="B136" t="str">
            <v>MINISTERIO DE DEFENSA NACIONAL</v>
          </cell>
          <cell r="C136" t="str">
            <v>Subsecretaría de Defensa</v>
          </cell>
          <cell r="D136" t="str">
            <v>Subsecretaría de Defensa</v>
          </cell>
        </row>
        <row r="137">
          <cell r="A137" t="str">
            <v>112402</v>
          </cell>
          <cell r="B137" t="str">
            <v>MINISTERIO DE DEFENSA NACIONAL</v>
          </cell>
          <cell r="C137" t="str">
            <v>Subsecretaría de Defensa</v>
          </cell>
          <cell r="D137" t="str">
            <v>Academia Nacional de Estudios Políticos y Estratégicos</v>
          </cell>
        </row>
        <row r="138">
          <cell r="A138" t="str">
            <v>112501</v>
          </cell>
          <cell r="B138" t="str">
            <v>MINISTERIO DE DEFENSA NACIONAL</v>
          </cell>
          <cell r="C138" t="str">
            <v>Estado Mayor Conjunto</v>
          </cell>
          <cell r="D138" t="str">
            <v>Estado Mayor Conjunto</v>
          </cell>
        </row>
        <row r="139">
          <cell r="A139" t="str">
            <v>120101</v>
          </cell>
          <cell r="B139" t="str">
            <v>MINISTERIO DE OBRAS PÚBLICAS</v>
          </cell>
          <cell r="C139" t="str">
            <v>Secretaría y Administración General</v>
          </cell>
          <cell r="D139" t="str">
            <v>Secretaría y Administración General</v>
          </cell>
        </row>
        <row r="140">
          <cell r="A140" t="str">
            <v>120202</v>
          </cell>
          <cell r="B140" t="str">
            <v>MINISTERIO DE OBRAS PÚBLICAS</v>
          </cell>
          <cell r="C140" t="str">
            <v>Dirección General de Obras Públicas</v>
          </cell>
          <cell r="D140" t="str">
            <v>Dirección de Arquitectura</v>
          </cell>
        </row>
        <row r="141">
          <cell r="A141" t="str">
            <v>120203</v>
          </cell>
          <cell r="B141" t="str">
            <v>MINISTERIO DE OBRAS PÚBLICAS</v>
          </cell>
          <cell r="C141" t="str">
            <v>Dirección General de Obras Públicas</v>
          </cell>
          <cell r="D141" t="str">
            <v>Dirección de Obras Hidráulicas</v>
          </cell>
        </row>
        <row r="142">
          <cell r="A142" t="str">
            <v>120204</v>
          </cell>
          <cell r="B142" t="str">
            <v>MINISTERIO DE OBRAS PÚBLICAS</v>
          </cell>
          <cell r="C142" t="str">
            <v>Dirección General de Obras Públicas</v>
          </cell>
          <cell r="D142" t="str">
            <v>Dirección de Vialidad</v>
          </cell>
        </row>
        <row r="143">
          <cell r="A143" t="str">
            <v>120206</v>
          </cell>
          <cell r="B143" t="str">
            <v>MINISTERIO DE OBRAS PÚBLICAS</v>
          </cell>
          <cell r="C143" t="str">
            <v>Dirección General de Obras Públicas</v>
          </cell>
          <cell r="D143" t="str">
            <v>Dirección de Obras Portuarias</v>
          </cell>
        </row>
        <row r="144">
          <cell r="A144" t="str">
            <v>120207</v>
          </cell>
          <cell r="B144" t="str">
            <v>MINISTERIO DE OBRAS PÚBLICAS</v>
          </cell>
          <cell r="C144" t="str">
            <v>Dirección General de Obras Públicas</v>
          </cell>
          <cell r="D144" t="str">
            <v>Dirección de Aeropuertos</v>
          </cell>
        </row>
        <row r="145">
          <cell r="A145" t="str">
            <v>120209</v>
          </cell>
          <cell r="B145" t="str">
            <v>MINISTERIO DE OBRAS PÚBLICAS</v>
          </cell>
          <cell r="C145" t="str">
            <v>Dirección General de Obras Públicas</v>
          </cell>
          <cell r="D145" t="str">
            <v>Dirección General de Obras Públicas</v>
          </cell>
        </row>
        <row r="146">
          <cell r="A146" t="str">
            <v>120210</v>
          </cell>
          <cell r="B146" t="str">
            <v>MINISTERIO DE OBRAS PÚBLICAS</v>
          </cell>
          <cell r="C146" t="str">
            <v>Dirección General de Obras Públicas</v>
          </cell>
          <cell r="D146" t="str">
            <v>Fiscalía Ministerio de Obras Públicas</v>
          </cell>
        </row>
        <row r="147">
          <cell r="A147" t="str">
            <v>120211</v>
          </cell>
          <cell r="B147" t="str">
            <v>MINISTERIO DE OBRAS PÚBLICAS</v>
          </cell>
          <cell r="C147" t="str">
            <v>Dirección General de Obras Públicas</v>
          </cell>
          <cell r="D147" t="str">
            <v>Dirección de Planeamiento</v>
          </cell>
        </row>
        <row r="148">
          <cell r="A148" t="str">
            <v>120212</v>
          </cell>
          <cell r="B148" t="str">
            <v>MINISTERIO DE OBRAS PÚBLICAS</v>
          </cell>
          <cell r="C148" t="str">
            <v>Dirección General de Obras Públicas</v>
          </cell>
          <cell r="D148" t="str">
            <v>Subdirección de Servicios Sanitarios Rurales</v>
          </cell>
        </row>
        <row r="149">
          <cell r="A149" t="str">
            <v>120213</v>
          </cell>
          <cell r="B149" t="str">
            <v>MINISTERIO DE OBRAS PÚBLICAS</v>
          </cell>
          <cell r="C149" t="str">
            <v>Dirección General de Obras Públicas</v>
          </cell>
          <cell r="D149" t="str">
            <v>Dirección de Contabilidad y Finanzas</v>
          </cell>
        </row>
        <row r="150">
          <cell r="A150" t="str">
            <v>120214</v>
          </cell>
          <cell r="B150" t="str">
            <v>MINISTERIO DE OBRAS PÚBLICAS</v>
          </cell>
          <cell r="C150" t="str">
            <v>Dirección General de Obras Públicas</v>
          </cell>
          <cell r="D150" t="str">
            <v>Infraestructura para el Buen Vivir</v>
          </cell>
        </row>
        <row r="151">
          <cell r="A151" t="str">
            <v>120223</v>
          </cell>
          <cell r="B151" t="str">
            <v>MINISTERIO DE OBRAS PÚBLICAS</v>
          </cell>
          <cell r="C151" t="str">
            <v>Dirección General de Obras Públicas</v>
          </cell>
          <cell r="D151" t="str">
            <v>Administración de Infraestructuras - Dirección de Obras Hidráulicas</v>
          </cell>
        </row>
        <row r="152">
          <cell r="A152" t="str">
            <v>120224</v>
          </cell>
          <cell r="B152" t="str">
            <v>MINISTERIO DE OBRAS PÚBLICAS</v>
          </cell>
          <cell r="C152" t="str">
            <v>Dirección General de Obras Públicas</v>
          </cell>
          <cell r="D152" t="str">
            <v>Administración de Infraestructuras - Dirección de Vialidad</v>
          </cell>
        </row>
        <row r="153">
          <cell r="A153" t="str">
            <v>120234</v>
          </cell>
          <cell r="B153" t="str">
            <v>MINISTERIO DE OBRAS PÚBLICAS</v>
          </cell>
          <cell r="C153" t="str">
            <v>Dirección General de Obras Públicas</v>
          </cell>
          <cell r="D153" t="str">
            <v>Conservaciones por Administración Directa - Dirección de Vialidad</v>
          </cell>
        </row>
        <row r="154">
          <cell r="A154" t="str">
            <v>120237</v>
          </cell>
          <cell r="B154" t="str">
            <v>MINISTERIO DE OBRAS PÚBLICAS</v>
          </cell>
          <cell r="C154" t="str">
            <v>Dirección General de Obras Públicas</v>
          </cell>
          <cell r="D154" t="str">
            <v>Conservaciones por Administración Directa - Dirección de Aeropuertos</v>
          </cell>
        </row>
        <row r="155">
          <cell r="A155" t="str">
            <v>120301</v>
          </cell>
          <cell r="B155" t="str">
            <v>MINISTERIO DE OBRAS PÚBLICAS</v>
          </cell>
          <cell r="C155" t="str">
            <v>Dirección General de Concesiones de Obras Públicas</v>
          </cell>
          <cell r="D155" t="str">
            <v>Dirección General de Concesiones de Obras Públicas</v>
          </cell>
        </row>
        <row r="156">
          <cell r="A156" t="str">
            <v>120401</v>
          </cell>
          <cell r="B156" t="str">
            <v>MINISTERIO DE OBRAS PÚBLICAS</v>
          </cell>
          <cell r="C156" t="str">
            <v>Dirección General de Aguas</v>
          </cell>
          <cell r="D156" t="str">
            <v>Dirección General de Aguas</v>
          </cell>
        </row>
        <row r="157">
          <cell r="A157" t="str">
            <v>120402</v>
          </cell>
          <cell r="B157" t="str">
            <v>MINISTERIO DE OBRAS PÚBLICAS</v>
          </cell>
          <cell r="C157" t="str">
            <v>Dirección General de Aguas</v>
          </cell>
          <cell r="D157" t="str">
            <v>Administración de Infraestructuras - Dirección General de Aguas</v>
          </cell>
        </row>
        <row r="158">
          <cell r="A158" t="str">
            <v>120501</v>
          </cell>
          <cell r="B158" t="str">
            <v>MINISTERIO DE OBRAS PÚBLICAS</v>
          </cell>
          <cell r="C158" t="str">
            <v>Instituto Nacional de Hidráulica</v>
          </cell>
          <cell r="D158" t="str">
            <v>Instituto Nacional de Hidráulica</v>
          </cell>
        </row>
        <row r="159">
          <cell r="A159" t="str">
            <v>120701</v>
          </cell>
          <cell r="B159" t="str">
            <v>MINISTERIO DE OBRAS PÚBLICAS</v>
          </cell>
          <cell r="C159" t="str">
            <v>Superintendencia de Servicios Sanitarios</v>
          </cell>
          <cell r="D159" t="str">
            <v>Superintendencia de Servicios Sanitarios</v>
          </cell>
        </row>
        <row r="160">
          <cell r="A160" t="str">
            <v>130101</v>
          </cell>
          <cell r="B160" t="str">
            <v>MINISTERIO DE AGRICULTURA</v>
          </cell>
          <cell r="C160" t="str">
            <v>Subsecretaría de Agricultura</v>
          </cell>
          <cell r="D160" t="str">
            <v>Subsecretaría de Agricultura</v>
          </cell>
        </row>
        <row r="161">
          <cell r="A161" t="str">
            <v>130102</v>
          </cell>
          <cell r="B161" t="str">
            <v>MINISTERIO DE AGRICULTURA</v>
          </cell>
          <cell r="C161" t="str">
            <v>Subsecretaría de Agricultura</v>
          </cell>
          <cell r="D161" t="str">
            <v>Investigación e Innovación Tecnológica Silvoagropecuaria</v>
          </cell>
        </row>
        <row r="162">
          <cell r="A162" t="str">
            <v>130201</v>
          </cell>
          <cell r="B162" t="str">
            <v>MINISTERIO DE AGRICULTURA</v>
          </cell>
          <cell r="C162" t="str">
            <v>Oficina de Estudios y Políticas Agrarias</v>
          </cell>
          <cell r="D162" t="str">
            <v>Oficina de Estudios y Políticas Agrarias</v>
          </cell>
        </row>
        <row r="163">
          <cell r="A163" t="str">
            <v>130301</v>
          </cell>
          <cell r="B163" t="str">
            <v>MINISTERIO DE AGRICULTURA</v>
          </cell>
          <cell r="C163" t="str">
            <v>Instituto de Desarrollo Agropecuario</v>
          </cell>
          <cell r="D163" t="str">
            <v>Instituto de Desarrollo Agropecuario</v>
          </cell>
        </row>
        <row r="164">
          <cell r="A164" t="str">
            <v>130401</v>
          </cell>
          <cell r="B164" t="str">
            <v>MINISTERIO DE AGRICULTURA</v>
          </cell>
          <cell r="C164" t="str">
            <v>Servicio Agrícola y Ganadero</v>
          </cell>
          <cell r="D164" t="str">
            <v>Servicio Agrícola y Ganadero</v>
          </cell>
        </row>
        <row r="165">
          <cell r="A165" t="str">
            <v>130404</v>
          </cell>
          <cell r="B165" t="str">
            <v>MINISTERIO DE AGRICULTURA</v>
          </cell>
          <cell r="C165" t="str">
            <v>Servicio Agrícola y Ganadero</v>
          </cell>
          <cell r="D165" t="str">
            <v>Inspecciones Exportaciones Silvoagropecuarias</v>
          </cell>
        </row>
        <row r="166">
          <cell r="A166" t="str">
            <v>130405</v>
          </cell>
          <cell r="B166" t="str">
            <v>MINISTERIO DE AGRICULTURA</v>
          </cell>
          <cell r="C166" t="str">
            <v>Servicio Agrícola y Ganadero</v>
          </cell>
          <cell r="D166" t="str">
            <v>Programa Desarrollo Ganadero</v>
          </cell>
        </row>
        <row r="167">
          <cell r="A167" t="str">
            <v>130406</v>
          </cell>
          <cell r="B167" t="str">
            <v>MINISTERIO DE AGRICULTURA</v>
          </cell>
          <cell r="C167" t="str">
            <v>Servicio Agrícola y Ganadero</v>
          </cell>
          <cell r="D167" t="str">
            <v>Vigilancia y Control Silvoagrícola</v>
          </cell>
        </row>
        <row r="168">
          <cell r="A168" t="str">
            <v>130407</v>
          </cell>
          <cell r="B168" t="str">
            <v>MINISTERIO DE AGRICULTURA</v>
          </cell>
          <cell r="C168" t="str">
            <v>Servicio Agrícola y Ganadero</v>
          </cell>
          <cell r="D168" t="str">
            <v>Programa de Controles Fronterizos</v>
          </cell>
        </row>
        <row r="169">
          <cell r="A169" t="str">
            <v>130408</v>
          </cell>
          <cell r="B169" t="str">
            <v>MINISTERIO DE AGRICULTURA</v>
          </cell>
          <cell r="C169" t="str">
            <v>Servicio Agrícola y Ganadero</v>
          </cell>
          <cell r="D169" t="str">
            <v>Programa Gestión y Conservación de Recursos Naturales Renovables</v>
          </cell>
        </row>
        <row r="170">
          <cell r="A170" t="str">
            <v>130409</v>
          </cell>
          <cell r="B170" t="str">
            <v>MINISTERIO DE AGRICULTURA</v>
          </cell>
          <cell r="C170" t="str">
            <v>Servicio Agrícola y Ganadero</v>
          </cell>
          <cell r="D170" t="str">
            <v>Laboratorios</v>
          </cell>
        </row>
        <row r="171">
          <cell r="A171" t="str">
            <v>130501</v>
          </cell>
          <cell r="B171" t="str">
            <v>MINISTERIO DE AGRICULTURA</v>
          </cell>
          <cell r="C171" t="str">
            <v>Corporación Nacional Forestal</v>
          </cell>
          <cell r="D171" t="str">
            <v>Corporación Nacional Forestal</v>
          </cell>
        </row>
        <row r="172">
          <cell r="A172" t="str">
            <v>130503</v>
          </cell>
          <cell r="B172" t="str">
            <v>MINISTERIO DE AGRICULTURA</v>
          </cell>
          <cell r="C172" t="str">
            <v>Corporación Nacional Forestal</v>
          </cell>
          <cell r="D172" t="str">
            <v>Programa de Manejo del Fuego</v>
          </cell>
        </row>
        <row r="173">
          <cell r="A173" t="str">
            <v>130504</v>
          </cell>
          <cell r="B173" t="str">
            <v>MINISTERIO DE AGRICULTURA</v>
          </cell>
          <cell r="C173" t="str">
            <v>Corporación Nacional Forestal</v>
          </cell>
          <cell r="D173" t="str">
            <v>Áreas Silvestres Protegidas</v>
          </cell>
        </row>
        <row r="174">
          <cell r="A174" t="str">
            <v>130505</v>
          </cell>
          <cell r="B174" t="str">
            <v>MINISTERIO DE AGRICULTURA</v>
          </cell>
          <cell r="C174" t="str">
            <v>Corporación Nacional Forestal</v>
          </cell>
          <cell r="D174" t="str">
            <v>Gestión Forestal</v>
          </cell>
        </row>
        <row r="175">
          <cell r="A175" t="str">
            <v>130506</v>
          </cell>
          <cell r="B175" t="str">
            <v>MINISTERIO DE AGRICULTURA</v>
          </cell>
          <cell r="C175" t="str">
            <v>Corporación Nacional Forestal</v>
          </cell>
          <cell r="D175" t="str">
            <v>Programa de Arborización Urbana</v>
          </cell>
        </row>
        <row r="176">
          <cell r="A176" t="str">
            <v>130507</v>
          </cell>
          <cell r="B176" t="str">
            <v>MINISTERIO DE AGRICULTURA</v>
          </cell>
          <cell r="C176" t="str">
            <v>Corporación Nacional Forestal</v>
          </cell>
          <cell r="D176" t="str">
            <v>Programas de empleo</v>
          </cell>
        </row>
        <row r="177">
          <cell r="A177" t="str">
            <v>130601</v>
          </cell>
          <cell r="B177" t="str">
            <v>MINISTERIO DE AGRICULTURA</v>
          </cell>
          <cell r="C177" t="str">
            <v>Comisión Nacional de Riego</v>
          </cell>
          <cell r="D177" t="str">
            <v>Comisión Nacional de Riego</v>
          </cell>
        </row>
        <row r="178">
          <cell r="A178" t="str">
            <v>140101</v>
          </cell>
          <cell r="B178" t="str">
            <v>MINISTERIO DE BIENES NACIONALES</v>
          </cell>
          <cell r="C178" t="str">
            <v>Subsecretaría de Bienes Nacionales</v>
          </cell>
          <cell r="D178" t="str">
            <v>Subsecretaría de Bienes Nacionales</v>
          </cell>
        </row>
        <row r="179">
          <cell r="A179" t="str">
            <v>140103</v>
          </cell>
          <cell r="B179" t="str">
            <v>MINISTERIO DE BIENES NACIONALES</v>
          </cell>
          <cell r="C179" t="str">
            <v>Subsecretaría de Bienes Nacionales</v>
          </cell>
          <cell r="D179" t="str">
            <v>Regularización de la Propiedad Raíz</v>
          </cell>
        </row>
        <row r="180">
          <cell r="A180" t="str">
            <v>140104</v>
          </cell>
          <cell r="B180" t="str">
            <v>MINISTERIO DE BIENES NACIONALES</v>
          </cell>
          <cell r="C180" t="str">
            <v>Subsecretaría de Bienes Nacionales</v>
          </cell>
          <cell r="D180" t="str">
            <v>Administración de Bienes</v>
          </cell>
        </row>
        <row r="181">
          <cell r="A181" t="str">
            <v>140105</v>
          </cell>
          <cell r="B181" t="str">
            <v>MINISTERIO DE BIENES NACIONALES</v>
          </cell>
          <cell r="C181" t="str">
            <v>Subsecretaría de Bienes Nacionales</v>
          </cell>
          <cell r="D181" t="str">
            <v>Catastro</v>
          </cell>
        </row>
        <row r="182">
          <cell r="A182" t="str">
            <v>150101</v>
          </cell>
          <cell r="B182" t="str">
            <v>MINISTERIO DEL TRABAJO Y PREVISIÓN SOCIAL</v>
          </cell>
          <cell r="C182" t="str">
            <v>Subsecretaría del Trabajo</v>
          </cell>
          <cell r="D182" t="str">
            <v>Subsecretaría del Trabajo</v>
          </cell>
        </row>
        <row r="183">
          <cell r="A183" t="str">
            <v>150103</v>
          </cell>
          <cell r="B183" t="str">
            <v>MINISTERIO DEL TRABAJO Y PREVISIÓN SOCIAL</v>
          </cell>
          <cell r="C183" t="str">
            <v>Subsecretaría del Trabajo</v>
          </cell>
          <cell r="D183" t="str">
            <v>Proempleo</v>
          </cell>
        </row>
        <row r="184">
          <cell r="A184" t="str">
            <v>150201</v>
          </cell>
          <cell r="B184" t="str">
            <v>MINISTERIO DEL TRABAJO Y PREVISIÓN SOCIAL</v>
          </cell>
          <cell r="C184" t="str">
            <v>Dirección del Trabajo</v>
          </cell>
          <cell r="D184" t="str">
            <v>Dirección del Trabajo</v>
          </cell>
        </row>
        <row r="185">
          <cell r="A185" t="str">
            <v>150301</v>
          </cell>
          <cell r="B185" t="str">
            <v>MINISTERIO DEL TRABAJO Y PREVISIÓN SOCIAL</v>
          </cell>
          <cell r="C185" t="str">
            <v>Subsecretaría de Previsión Social</v>
          </cell>
          <cell r="D185" t="str">
            <v>Subsecretaría de Previsión Social</v>
          </cell>
        </row>
        <row r="186">
          <cell r="A186" t="str">
            <v>150401</v>
          </cell>
          <cell r="B186" t="str">
            <v>MINISTERIO DEL TRABAJO Y PREVISIÓN SOCIAL</v>
          </cell>
          <cell r="C186" t="str">
            <v>Dirección General de Crédito Prendario</v>
          </cell>
          <cell r="D186" t="str">
            <v>Dirección General de Crédito Prendario</v>
          </cell>
        </row>
        <row r="187">
          <cell r="A187" t="str">
            <v>150501</v>
          </cell>
          <cell r="B187" t="str">
            <v>MINISTERIO DEL TRABAJO Y PREVISIÓN SOCIAL</v>
          </cell>
          <cell r="C187" t="str">
            <v>Servicio Nacional de Capacitación y Empleo</v>
          </cell>
          <cell r="D187" t="str">
            <v>Servicio Nacional de Capacitación y Empleo</v>
          </cell>
        </row>
        <row r="188">
          <cell r="A188" t="str">
            <v>150504</v>
          </cell>
          <cell r="B188" t="str">
            <v>MINISTERIO DEL TRABAJO Y PREVISIÓN SOCIAL</v>
          </cell>
          <cell r="C188" t="str">
            <v>Servicio Nacional de Capacitación y Empleo</v>
          </cell>
          <cell r="D188" t="str">
            <v>Servicio Nacional de Capacitación y Empleo - Empleo</v>
          </cell>
        </row>
        <row r="189">
          <cell r="A189" t="str">
            <v>150601</v>
          </cell>
          <cell r="B189" t="str">
            <v>MINISTERIO DEL TRABAJO Y PREVISIÓN SOCIAL</v>
          </cell>
          <cell r="C189" t="str">
            <v>Superintendencia de Seguridad Social</v>
          </cell>
          <cell r="D189" t="str">
            <v>Superintendencia de Seguridad Social</v>
          </cell>
        </row>
        <row r="190">
          <cell r="A190" t="str">
            <v>150701</v>
          </cell>
          <cell r="B190" t="str">
            <v>MINISTERIO DEL TRABAJO Y PREVISIÓN SOCIAL</v>
          </cell>
          <cell r="C190" t="str">
            <v>Superintendencia de Pensiones</v>
          </cell>
          <cell r="D190" t="str">
            <v>Superintendencia de Pensiones</v>
          </cell>
        </row>
        <row r="191">
          <cell r="A191" t="str">
            <v>150901</v>
          </cell>
          <cell r="B191" t="str">
            <v>MINISTERIO DEL TRABAJO Y PREVISIÓN SOCIAL</v>
          </cell>
          <cell r="C191" t="str">
            <v>Instituto de Previsión Social</v>
          </cell>
          <cell r="D191" t="str">
            <v>Instituto de Previsión Social</v>
          </cell>
        </row>
        <row r="192">
          <cell r="A192" t="str">
            <v>151001</v>
          </cell>
          <cell r="B192" t="str">
            <v>MINISTERIO DEL TRABAJO Y PREVISIÓN SOCIAL</v>
          </cell>
          <cell r="C192" t="str">
            <v>Instituto de Seguridad Laboral</v>
          </cell>
          <cell r="D192" t="str">
            <v>Instituto de Seguridad Laboral</v>
          </cell>
        </row>
        <row r="193">
          <cell r="A193" t="str">
            <v>151101</v>
          </cell>
          <cell r="B193" t="str">
            <v>MINISTERIO DEL TRABAJO Y PREVISIÓN SOCIAL</v>
          </cell>
          <cell r="C193" t="str">
            <v>Chile Valora</v>
          </cell>
          <cell r="D193" t="str">
            <v>Chile Valora</v>
          </cell>
        </row>
        <row r="194">
          <cell r="A194" t="str">
            <v>151301</v>
          </cell>
          <cell r="B194" t="str">
            <v>MINISTERIO DEL TRABAJO Y PREVISIÓN SOCIAL</v>
          </cell>
          <cell r="C194" t="str">
            <v>Caja de Previsión de la Defensa Nacional</v>
          </cell>
          <cell r="D194" t="str">
            <v>Caja de Previsión de la Defensa Nacional</v>
          </cell>
        </row>
        <row r="195">
          <cell r="A195" t="str">
            <v>151302</v>
          </cell>
          <cell r="B195" t="str">
            <v>MINISTERIO DEL TRABAJO Y PREVISIÓN SOCIAL</v>
          </cell>
          <cell r="C195" t="str">
            <v>Caja de Previsión de la Defensa Nacional</v>
          </cell>
          <cell r="D195" t="str">
            <v>Fondo de Medicina Curativa</v>
          </cell>
        </row>
        <row r="196">
          <cell r="A196" t="str">
            <v>151401</v>
          </cell>
          <cell r="B196" t="str">
            <v>MINISTERIO DEL TRABAJO Y PREVISIÓN SOCIAL</v>
          </cell>
          <cell r="C196" t="str">
            <v>Dirección de Previsión de Carabineros de Chile</v>
          </cell>
          <cell r="D196" t="str">
            <v>Dirección de Previsión de Carabineros de Chile</v>
          </cell>
        </row>
        <row r="197">
          <cell r="A197" t="str">
            <v>160201</v>
          </cell>
          <cell r="B197" t="str">
            <v>MINISTERIO DE SALUD</v>
          </cell>
          <cell r="C197" t="str">
            <v>Fondo Nacional de Salud</v>
          </cell>
          <cell r="D197" t="str">
            <v>Fondo Nacional de Salud</v>
          </cell>
        </row>
        <row r="198">
          <cell r="A198" t="str">
            <v>160202</v>
          </cell>
          <cell r="B198" t="str">
            <v>MINISTERIO DE SALUD</v>
          </cell>
          <cell r="C198" t="str">
            <v>Fondo Nacional de Salud</v>
          </cell>
          <cell r="D198" t="str">
            <v>Programa de Atención Primaria</v>
          </cell>
        </row>
        <row r="199">
          <cell r="A199" t="str">
            <v>160204</v>
          </cell>
          <cell r="B199" t="str">
            <v>MINISTERIO DE SALUD</v>
          </cell>
          <cell r="C199" t="str">
            <v>Fondo Nacional de Salud</v>
          </cell>
          <cell r="D199" t="str">
            <v>Programa de Prestaciones Institucionales</v>
          </cell>
        </row>
        <row r="200">
          <cell r="A200" t="str">
            <v>160205</v>
          </cell>
          <cell r="B200" t="str">
            <v>MINISTERIO DE SALUD</v>
          </cell>
          <cell r="C200" t="str">
            <v>Fondo Nacional de Salud</v>
          </cell>
          <cell r="D200" t="str">
            <v>Financiamiento Hospitales por Grupo Relacionado de Diagnóstico</v>
          </cell>
        </row>
        <row r="201">
          <cell r="A201" t="str">
            <v>160401</v>
          </cell>
          <cell r="B201" t="str">
            <v>MINISTERIO DE SALUD</v>
          </cell>
          <cell r="C201" t="str">
            <v>Instituto de Salud Pública de Chile</v>
          </cell>
          <cell r="D201" t="str">
            <v>Instituto de Salud Pública de Chile</v>
          </cell>
        </row>
        <row r="202">
          <cell r="A202" t="str">
            <v>160501</v>
          </cell>
          <cell r="B202" t="str">
            <v>MINISTERIO DE SALUD</v>
          </cell>
          <cell r="C202" t="str">
            <v>Central de Abastecimiento del Sistema Nacional de Servicios de Salud</v>
          </cell>
          <cell r="D202" t="str">
            <v>Central de Abastecimiento del Sistema Nacional de Servicios de Salud</v>
          </cell>
        </row>
        <row r="203">
          <cell r="A203" t="str">
            <v>160901</v>
          </cell>
          <cell r="B203" t="str">
            <v>MINISTERIO DE SALUD</v>
          </cell>
          <cell r="C203" t="str">
            <v>Subsecretaría de Salud Pública</v>
          </cell>
          <cell r="D203" t="str">
            <v>Subsecretaría de Salud Pública</v>
          </cell>
        </row>
        <row r="204">
          <cell r="A204" t="str">
            <v>161001</v>
          </cell>
          <cell r="B204" t="str">
            <v>MINISTERIO DE SALUD</v>
          </cell>
          <cell r="C204" t="str">
            <v>Subsecretaría de Redes Asistenciales</v>
          </cell>
          <cell r="D204" t="str">
            <v>Subsecretaría de Redes Asistenciales</v>
          </cell>
        </row>
        <row r="205">
          <cell r="A205" t="str">
            <v>161002</v>
          </cell>
          <cell r="B205" t="str">
            <v>MINISTERIO DE SALUD</v>
          </cell>
          <cell r="C205" t="str">
            <v>Subsecretaría de Redes Asistenciales</v>
          </cell>
          <cell r="D205" t="str">
            <v>Inversión Sectorial de Salud</v>
          </cell>
        </row>
        <row r="206">
          <cell r="A206" t="str">
            <v>161101</v>
          </cell>
          <cell r="B206" t="str">
            <v>MINISTERIO DE SALUD</v>
          </cell>
          <cell r="C206" t="str">
            <v>Superintendencia de Salud</v>
          </cell>
          <cell r="D206" t="str">
            <v>Superintendencia de Salud</v>
          </cell>
        </row>
        <row r="207">
          <cell r="A207" t="str">
            <v>162001</v>
          </cell>
          <cell r="B207" t="str">
            <v>MINISTERIO DE SALUD</v>
          </cell>
          <cell r="C207" t="str">
            <v>Servicio de Salud Arica y Parinacota</v>
          </cell>
          <cell r="D207" t="str">
            <v>Servicio de Salud Arica y Parinacota</v>
          </cell>
        </row>
        <row r="208">
          <cell r="A208" t="str">
            <v>162101</v>
          </cell>
          <cell r="B208" t="str">
            <v>MINISTERIO DE SALUD</v>
          </cell>
          <cell r="C208" t="str">
            <v>Servicio de Salud Tarapacá</v>
          </cell>
          <cell r="D208" t="str">
            <v>Servicio de Salud Tarapacá</v>
          </cell>
        </row>
        <row r="209">
          <cell r="A209" t="str">
            <v>162201</v>
          </cell>
          <cell r="B209" t="str">
            <v>MINISTERIO DE SALUD</v>
          </cell>
          <cell r="C209" t="str">
            <v>Servicio de Salud Antofagasta</v>
          </cell>
          <cell r="D209" t="str">
            <v>Servicio de Salud Antofagasta</v>
          </cell>
        </row>
        <row r="210">
          <cell r="A210" t="str">
            <v>162301</v>
          </cell>
          <cell r="B210" t="str">
            <v>MINISTERIO DE SALUD</v>
          </cell>
          <cell r="C210" t="str">
            <v>Servicio de Salud Atacama</v>
          </cell>
          <cell r="D210" t="str">
            <v>Servicio de Salud Atacama</v>
          </cell>
        </row>
        <row r="211">
          <cell r="A211" t="str">
            <v>162401</v>
          </cell>
          <cell r="B211" t="str">
            <v>MINISTERIO DE SALUD</v>
          </cell>
          <cell r="C211" t="str">
            <v>Servicio de Salud Coquimbo</v>
          </cell>
          <cell r="D211" t="str">
            <v>Servicio de Salud Coquimbo</v>
          </cell>
        </row>
        <row r="212">
          <cell r="A212" t="str">
            <v>162501</v>
          </cell>
          <cell r="B212" t="str">
            <v>MINISTERIO DE SALUD</v>
          </cell>
          <cell r="C212" t="str">
            <v>Servicio de Salud Valparaíso - San Antonio</v>
          </cell>
          <cell r="D212" t="str">
            <v>Servicio de Salud Valparaíso - San Antonio</v>
          </cell>
        </row>
        <row r="213">
          <cell r="A213" t="str">
            <v>162601</v>
          </cell>
          <cell r="B213" t="str">
            <v>MINISTERIO DE SALUD</v>
          </cell>
          <cell r="C213" t="str">
            <v>Servicio de Salud Viña del Mar - Quillota</v>
          </cell>
          <cell r="D213" t="str">
            <v>Servicio de Salud Viña del Mar - Quillota</v>
          </cell>
        </row>
        <row r="214">
          <cell r="A214" t="str">
            <v>162701</v>
          </cell>
          <cell r="B214" t="str">
            <v>MINISTERIO DE SALUD</v>
          </cell>
          <cell r="C214" t="str">
            <v>Servicio de Salud Aconcagua</v>
          </cell>
          <cell r="D214" t="str">
            <v>Servicio de Salud Aconcagua</v>
          </cell>
        </row>
        <row r="215">
          <cell r="A215" t="str">
            <v>162801</v>
          </cell>
          <cell r="B215" t="str">
            <v>MINISTERIO DE SALUD</v>
          </cell>
          <cell r="C215" t="str">
            <v>Servicio de Salud O'Higgins</v>
          </cell>
          <cell r="D215" t="str">
            <v>Servicio de Salud O'Higgins</v>
          </cell>
        </row>
        <row r="216">
          <cell r="A216" t="str">
            <v>162901</v>
          </cell>
          <cell r="B216" t="str">
            <v>MINISTERIO DE SALUD</v>
          </cell>
          <cell r="C216" t="str">
            <v>Servicio de Salud Maule</v>
          </cell>
          <cell r="D216" t="str">
            <v>Servicio de Salud Maule</v>
          </cell>
        </row>
        <row r="217">
          <cell r="A217" t="str">
            <v>163001</v>
          </cell>
          <cell r="B217" t="str">
            <v>MINISTERIO DE SALUD</v>
          </cell>
          <cell r="C217" t="str">
            <v>Servicio de Salud Ñuble</v>
          </cell>
          <cell r="D217" t="str">
            <v>Servicio de Salud Ñuble</v>
          </cell>
        </row>
        <row r="218">
          <cell r="A218" t="str">
            <v>163101</v>
          </cell>
          <cell r="B218" t="str">
            <v>MINISTERIO DE SALUD</v>
          </cell>
          <cell r="C218" t="str">
            <v>Servicio de Salud Concepción</v>
          </cell>
          <cell r="D218" t="str">
            <v>Servicio de Salud Concepción</v>
          </cell>
        </row>
        <row r="219">
          <cell r="A219" t="str">
            <v>163201</v>
          </cell>
          <cell r="B219" t="str">
            <v>MINISTERIO DE SALUD</v>
          </cell>
          <cell r="C219" t="str">
            <v>Servicio de Salud Talcahuano</v>
          </cell>
          <cell r="D219" t="str">
            <v>Servicio de Salud Talcahuano</v>
          </cell>
        </row>
        <row r="220">
          <cell r="A220" t="str">
            <v>163301</v>
          </cell>
          <cell r="B220" t="str">
            <v>MINISTERIO DE SALUD</v>
          </cell>
          <cell r="C220" t="str">
            <v>Servicio de Salud Bíobío</v>
          </cell>
          <cell r="D220" t="str">
            <v>Servicio de Salud Bíobío</v>
          </cell>
        </row>
        <row r="221">
          <cell r="A221" t="str">
            <v>163401</v>
          </cell>
          <cell r="B221" t="str">
            <v>MINISTERIO DE SALUD</v>
          </cell>
          <cell r="C221" t="str">
            <v>Servicio de Salud Arauco</v>
          </cell>
          <cell r="D221" t="str">
            <v>Servicio de Salud Arauco</v>
          </cell>
        </row>
        <row r="222">
          <cell r="A222" t="str">
            <v>163501</v>
          </cell>
          <cell r="B222" t="str">
            <v>MINISTERIO DE SALUD</v>
          </cell>
          <cell r="C222" t="str">
            <v>Servicio de Salud Araucanía Norte</v>
          </cell>
          <cell r="D222" t="str">
            <v>Servicio de Salud Araucanía Norte</v>
          </cell>
        </row>
        <row r="223">
          <cell r="A223" t="str">
            <v>163601</v>
          </cell>
          <cell r="B223" t="str">
            <v>MINISTERIO DE SALUD</v>
          </cell>
          <cell r="C223" t="str">
            <v>Servicio de Salud Araucanía Sur</v>
          </cell>
          <cell r="D223" t="str">
            <v>Servicio de Salud Araucanía Sur</v>
          </cell>
        </row>
        <row r="224">
          <cell r="A224" t="str">
            <v>163701</v>
          </cell>
          <cell r="B224" t="str">
            <v>MINISTERIO DE SALUD</v>
          </cell>
          <cell r="C224" t="str">
            <v>Servicio de Salud Los Ríos</v>
          </cell>
          <cell r="D224" t="str">
            <v>Servicio de Salud Los Ríos</v>
          </cell>
        </row>
        <row r="225">
          <cell r="A225" t="str">
            <v>163801</v>
          </cell>
          <cell r="B225" t="str">
            <v>MINISTERIO DE SALUD</v>
          </cell>
          <cell r="C225" t="str">
            <v>Servicio de Salud Osorno</v>
          </cell>
          <cell r="D225" t="str">
            <v>Servicio de Salud Osorno</v>
          </cell>
        </row>
        <row r="226">
          <cell r="A226" t="str">
            <v>163901</v>
          </cell>
          <cell r="B226" t="str">
            <v>MINISTERIO DE SALUD</v>
          </cell>
          <cell r="C226" t="str">
            <v>Servicio de Salud del Reloncaví</v>
          </cell>
          <cell r="D226" t="str">
            <v>Servicio de Salud del Reloncaví</v>
          </cell>
        </row>
        <row r="227">
          <cell r="A227" t="str">
            <v>164001</v>
          </cell>
          <cell r="B227" t="str">
            <v>MINISTERIO DE SALUD</v>
          </cell>
          <cell r="C227" t="str">
            <v>Servicio de Salud Aysén</v>
          </cell>
          <cell r="D227" t="str">
            <v>Servicio de Salud Aysén</v>
          </cell>
        </row>
        <row r="228">
          <cell r="A228" t="str">
            <v>164101</v>
          </cell>
          <cell r="B228" t="str">
            <v>MINISTERIO DE SALUD</v>
          </cell>
          <cell r="C228" t="str">
            <v>Servicio de Salud Magallanes</v>
          </cell>
          <cell r="D228" t="str">
            <v>Servicio de Salud Magallanes</v>
          </cell>
        </row>
        <row r="229">
          <cell r="A229" t="str">
            <v>164201</v>
          </cell>
          <cell r="B229" t="str">
            <v>MINISTERIO DE SALUD</v>
          </cell>
          <cell r="C229" t="str">
            <v>Servicio de Salud Metropolitano Oriente</v>
          </cell>
          <cell r="D229" t="str">
            <v>Servicio de Salud Metropolitano Oriente</v>
          </cell>
        </row>
        <row r="230">
          <cell r="A230" t="str">
            <v>164301</v>
          </cell>
          <cell r="B230" t="str">
            <v>MINISTERIO DE SALUD</v>
          </cell>
          <cell r="C230" t="str">
            <v>Servicio de Salud Metropolitano Central</v>
          </cell>
          <cell r="D230" t="str">
            <v>Servicio de Salud Metropolitano Central</v>
          </cell>
        </row>
        <row r="231">
          <cell r="A231" t="str">
            <v>164401</v>
          </cell>
          <cell r="B231" t="str">
            <v>MINISTERIO DE SALUD</v>
          </cell>
          <cell r="C231" t="str">
            <v>Servicio de Salud Metropolitano Sur</v>
          </cell>
          <cell r="D231" t="str">
            <v>Servicio de Salud Metropolitano Sur</v>
          </cell>
        </row>
        <row r="232">
          <cell r="A232" t="str">
            <v>164501</v>
          </cell>
          <cell r="B232" t="str">
            <v>MINISTERIO DE SALUD</v>
          </cell>
          <cell r="C232" t="str">
            <v>Servicio de Salud Metropolitano Norte</v>
          </cell>
          <cell r="D232" t="str">
            <v>Servicio de Salud Metropolitano Norte</v>
          </cell>
        </row>
        <row r="233">
          <cell r="A233" t="str">
            <v>164601</v>
          </cell>
          <cell r="B233" t="str">
            <v>MINISTERIO DE SALUD</v>
          </cell>
          <cell r="C233" t="str">
            <v>Servicio de Salud Metropolitano Occidente</v>
          </cell>
          <cell r="D233" t="str">
            <v>Servicio de Salud Metropolitano Occidente</v>
          </cell>
        </row>
        <row r="234">
          <cell r="A234" t="str">
            <v>164701</v>
          </cell>
          <cell r="B234" t="str">
            <v>MINISTERIO DE SALUD</v>
          </cell>
          <cell r="C234" t="str">
            <v>Servicio de Salud Metropolitano Sur-oriente</v>
          </cell>
          <cell r="D234" t="str">
            <v>Servicio de Salud Metropolitano Sur-oriente</v>
          </cell>
        </row>
        <row r="235">
          <cell r="A235" t="str">
            <v>164901</v>
          </cell>
          <cell r="B235" t="str">
            <v>MINISTERIO DE SALUD</v>
          </cell>
          <cell r="C235" t="str">
            <v>Programa Contingencias Operacionales</v>
          </cell>
          <cell r="D235" t="str">
            <v>Programa Contingencias Operacionales</v>
          </cell>
        </row>
        <row r="236">
          <cell r="A236" t="str">
            <v>165101</v>
          </cell>
          <cell r="B236" t="str">
            <v>MINISTERIO DE SALUD</v>
          </cell>
          <cell r="C236" t="str">
            <v>Centro de Referencia de Salud de Maipú</v>
          </cell>
          <cell r="D236" t="str">
            <v>Centro de Referencia de Salud de Maipú</v>
          </cell>
        </row>
        <row r="237">
          <cell r="A237" t="str">
            <v>165201</v>
          </cell>
          <cell r="B237" t="str">
            <v>MINISTERIO DE SALUD</v>
          </cell>
          <cell r="C237" t="str">
            <v>Centro de Referencia de Salud de Peñalolén Cordillera Oriente</v>
          </cell>
          <cell r="D237" t="str">
            <v>Centro de Referencia de Salud de Peñalolén Cordillera Oriente</v>
          </cell>
        </row>
        <row r="238">
          <cell r="A238" t="str">
            <v>165301</v>
          </cell>
          <cell r="B238" t="str">
            <v>MINISTERIO DE SALUD</v>
          </cell>
          <cell r="C238" t="str">
            <v>Servicio de Salud Chiloé</v>
          </cell>
          <cell r="D238" t="str">
            <v>Servicio de Salud Chiloé</v>
          </cell>
        </row>
        <row r="239">
          <cell r="A239" t="str">
            <v>170101</v>
          </cell>
          <cell r="B239" t="str">
            <v>MINISTERIO DE MINERÍA</v>
          </cell>
          <cell r="C239" t="str">
            <v>Secretaría y Administración General</v>
          </cell>
          <cell r="D239" t="str">
            <v>Secretaría y Administración General</v>
          </cell>
        </row>
        <row r="240">
          <cell r="A240" t="str">
            <v>170102</v>
          </cell>
          <cell r="B240" t="str">
            <v>MINISTERIO DE MINERÍA</v>
          </cell>
          <cell r="C240" t="str">
            <v>Secretaría y Administración General</v>
          </cell>
          <cell r="D240" t="str">
            <v>Fomento de la Pequeña y Mediana Minería</v>
          </cell>
        </row>
        <row r="241">
          <cell r="A241" t="str">
            <v>170201</v>
          </cell>
          <cell r="B241" t="str">
            <v>MINISTERIO DE MINERÍA</v>
          </cell>
          <cell r="C241" t="str">
            <v>Comisión Chilena del Cobre</v>
          </cell>
          <cell r="D241" t="str">
            <v>Comisión Chilena del Cobre</v>
          </cell>
        </row>
        <row r="242">
          <cell r="A242" t="str">
            <v>170301</v>
          </cell>
          <cell r="B242" t="str">
            <v>MINISTERIO DE MINERÍA</v>
          </cell>
          <cell r="C242" t="str">
            <v>Servicio Nacional de Geología y Minería</v>
          </cell>
          <cell r="D242" t="str">
            <v>Servicio Nacional de Geología y Minería</v>
          </cell>
        </row>
        <row r="243">
          <cell r="A243" t="str">
            <v>170301_1</v>
          </cell>
          <cell r="B243" t="str">
            <v>MINISTERIO DE MINERÍA</v>
          </cell>
          <cell r="C243" t="str">
            <v>Servicio Nacional de Geología y Minería - Propiedad Minera</v>
          </cell>
          <cell r="D243" t="str">
            <v xml:space="preserve">Propiedad Minera </v>
          </cell>
        </row>
        <row r="244">
          <cell r="A244" t="str">
            <v>170301_2</v>
          </cell>
          <cell r="B244" t="str">
            <v>MINISTERIO DE MINERÍA</v>
          </cell>
          <cell r="C244" t="str">
            <v xml:space="preserve">Servicio Nacional de Geología y Minería - Cierre Faenas y Gestión Ambiental </v>
          </cell>
          <cell r="D244" t="str">
            <v xml:space="preserve">Cierre Faenas y Gestión Ambiental </v>
          </cell>
        </row>
        <row r="245">
          <cell r="A245" t="str">
            <v>170301_3</v>
          </cell>
          <cell r="B245" t="str">
            <v>MINISTERIO DE MINERÍA</v>
          </cell>
          <cell r="C245" t="str">
            <v xml:space="preserve">Servicio Nacional de Geología y Minería - Geología Aplicada </v>
          </cell>
          <cell r="D245" t="str">
            <v xml:space="preserve">Geología Aplicada </v>
          </cell>
        </row>
        <row r="246">
          <cell r="A246" t="str">
            <v>170301_4</v>
          </cell>
          <cell r="B246" t="str">
            <v>MINISTERIO DE MINERÍA</v>
          </cell>
          <cell r="C246" t="str">
            <v xml:space="preserve">Servicio Nacional de Geología y Minería - Laboratorio </v>
          </cell>
          <cell r="D246" t="str">
            <v xml:space="preserve">Laboratorio </v>
          </cell>
        </row>
        <row r="247">
          <cell r="A247" t="str">
            <v>170301_5</v>
          </cell>
          <cell r="B247" t="str">
            <v>MINISTERIO DE MINERÍA</v>
          </cell>
          <cell r="C247" t="str">
            <v xml:space="preserve">Servicio Nacional de Geología y Minería - Depósitos de Relaves </v>
          </cell>
          <cell r="D247" t="str">
            <v xml:space="preserve">Depósitos de Relaves </v>
          </cell>
        </row>
        <row r="248">
          <cell r="A248" t="str">
            <v>170302</v>
          </cell>
          <cell r="B248" t="str">
            <v>MINISTERIO DE MINERÍA</v>
          </cell>
          <cell r="C248" t="str">
            <v>Servicio Nacional de Geología y Minería</v>
          </cell>
          <cell r="D248" t="str">
            <v>Red Nacional de Vigilancia Volcánica</v>
          </cell>
        </row>
        <row r="249">
          <cell r="A249" t="str">
            <v>170303</v>
          </cell>
          <cell r="B249" t="str">
            <v>MINISTERIO DE MINERÍA</v>
          </cell>
          <cell r="C249" t="str">
            <v>Servicio Nacional de Geología y Minería</v>
          </cell>
          <cell r="D249" t="str">
            <v>Plan Nacional de Geología</v>
          </cell>
        </row>
        <row r="250">
          <cell r="A250" t="str">
            <v>170304</v>
          </cell>
          <cell r="B250" t="str">
            <v>MINISTERIO DE MINERÍA</v>
          </cell>
          <cell r="C250" t="str">
            <v>Servicio Nacional de Geología y Minería</v>
          </cell>
          <cell r="D250" t="str">
            <v>Programa de Seguridad Minera</v>
          </cell>
        </row>
        <row r="251">
          <cell r="A251" t="str">
            <v>180101</v>
          </cell>
          <cell r="B251" t="str">
            <v>MINISTERIO DE VIVIENDA Y URBANISMO</v>
          </cell>
          <cell r="C251" t="str">
            <v>Subsecretaría de Vivienda y Urbanismo</v>
          </cell>
          <cell r="D251" t="str">
            <v>Subsecretaría de Vivienda y Urbanismo</v>
          </cell>
        </row>
        <row r="252">
          <cell r="A252" t="str">
            <v>180102</v>
          </cell>
          <cell r="B252" t="str">
            <v>MINISTERIO DE VIVIENDA Y URBANISMO</v>
          </cell>
          <cell r="C252" t="str">
            <v>Subsecretaría de Vivienda y Urbanismo</v>
          </cell>
          <cell r="D252" t="str">
            <v>Asentamientos Precarios</v>
          </cell>
        </row>
        <row r="253">
          <cell r="A253" t="str">
            <v>180104</v>
          </cell>
          <cell r="B253" t="str">
            <v>MINISTERIO DE VIVIENDA Y URBANISMO</v>
          </cell>
          <cell r="C253" t="str">
            <v>Subsecretaría de Vivienda y Urbanismo</v>
          </cell>
          <cell r="D253" t="str">
            <v>Recuperación de Barrios</v>
          </cell>
        </row>
        <row r="254">
          <cell r="A254" t="str">
            <v>180106</v>
          </cell>
          <cell r="B254" t="str">
            <v>MINISTERIO DE VIVIENDA Y URBANISMO</v>
          </cell>
          <cell r="C254" t="str">
            <v>Subsecretaría de Vivienda y Urbanismo</v>
          </cell>
          <cell r="D254" t="str">
            <v>Plan de Emergencia Habitacional</v>
          </cell>
        </row>
        <row r="255">
          <cell r="A255" t="str">
            <v>180201</v>
          </cell>
          <cell r="B255" t="str">
            <v>MINISTERIO DE VIVIENDA Y URBANISMO</v>
          </cell>
          <cell r="C255" t="str">
            <v>Parque Metropolitano</v>
          </cell>
          <cell r="D255" t="str">
            <v>Parque Metropolitano</v>
          </cell>
        </row>
        <row r="256">
          <cell r="A256" t="str">
            <v>182101</v>
          </cell>
          <cell r="B256" t="str">
            <v>MINISTERIO DE VIVIENDA Y URBANISMO</v>
          </cell>
          <cell r="C256" t="str">
            <v>Serviu Región de Tarapacá</v>
          </cell>
          <cell r="D256" t="str">
            <v>Serviu Región de Tarapacá</v>
          </cell>
        </row>
        <row r="257">
          <cell r="A257" t="str">
            <v>182201</v>
          </cell>
          <cell r="B257" t="str">
            <v>MINISTERIO DE VIVIENDA Y URBANISMO</v>
          </cell>
          <cell r="C257" t="str">
            <v>Serviu Región de Antofagasta</v>
          </cell>
          <cell r="D257" t="str">
            <v>Serviu Región de Antofagasta</v>
          </cell>
        </row>
        <row r="258">
          <cell r="A258" t="str">
            <v>182301</v>
          </cell>
          <cell r="B258" t="str">
            <v>MINISTERIO DE VIVIENDA Y URBANISMO</v>
          </cell>
          <cell r="C258" t="str">
            <v>Serviu Región de Atacama</v>
          </cell>
          <cell r="D258" t="str">
            <v>Serviu Región de Atacama</v>
          </cell>
        </row>
        <row r="259">
          <cell r="A259" t="str">
            <v>182401</v>
          </cell>
          <cell r="B259" t="str">
            <v>MINISTERIO DE VIVIENDA Y URBANISMO</v>
          </cell>
          <cell r="C259" t="str">
            <v>Serviu Región de Coquimbo</v>
          </cell>
          <cell r="D259" t="str">
            <v>Serviu Región de Coquimbo</v>
          </cell>
        </row>
        <row r="260">
          <cell r="A260" t="str">
            <v>182501</v>
          </cell>
          <cell r="B260" t="str">
            <v>MINISTERIO DE VIVIENDA Y URBANISMO</v>
          </cell>
          <cell r="C260" t="str">
            <v>Serviu Región de Valparaíso</v>
          </cell>
          <cell r="D260" t="str">
            <v>Serviu Región de Valparaíso</v>
          </cell>
        </row>
        <row r="261">
          <cell r="A261" t="str">
            <v>182601</v>
          </cell>
          <cell r="B261" t="str">
            <v>MINISTERIO DE VIVIENDA Y URBANISMO</v>
          </cell>
          <cell r="C261" t="str">
            <v>Serviu Región del Libertador General Bernardo O'Higgins</v>
          </cell>
          <cell r="D261" t="str">
            <v>Serviu Región del Libertador General Bernardo O'Higgins</v>
          </cell>
        </row>
        <row r="262">
          <cell r="A262" t="str">
            <v>182701</v>
          </cell>
          <cell r="B262" t="str">
            <v>MINISTERIO DE VIVIENDA Y URBANISMO</v>
          </cell>
          <cell r="C262" t="str">
            <v>Serviu Región del Maule</v>
          </cell>
          <cell r="D262" t="str">
            <v>Serviu Región del Maule</v>
          </cell>
        </row>
        <row r="263">
          <cell r="A263" t="str">
            <v>182801</v>
          </cell>
          <cell r="B263" t="str">
            <v>MINISTERIO DE VIVIENDA Y URBANISMO</v>
          </cell>
          <cell r="C263" t="str">
            <v>Serviu Región del Biobío</v>
          </cell>
          <cell r="D263" t="str">
            <v>Serviu Región del Biobío</v>
          </cell>
        </row>
        <row r="264">
          <cell r="A264" t="str">
            <v>182901</v>
          </cell>
          <cell r="B264" t="str">
            <v>MINISTERIO DE VIVIENDA Y URBANISMO</v>
          </cell>
          <cell r="C264" t="str">
            <v>Serviu Región de la Araucanía</v>
          </cell>
          <cell r="D264" t="str">
            <v>Serviu Región de la Araucanía</v>
          </cell>
        </row>
        <row r="265">
          <cell r="A265" t="str">
            <v>183001</v>
          </cell>
          <cell r="B265" t="str">
            <v>MINISTERIO DE VIVIENDA Y URBANISMO</v>
          </cell>
          <cell r="C265" t="str">
            <v>Serviu Región de Los Lagos</v>
          </cell>
          <cell r="D265" t="str">
            <v>Serviu Región de Los Lagos</v>
          </cell>
        </row>
        <row r="266">
          <cell r="A266" t="str">
            <v>183101</v>
          </cell>
          <cell r="B266" t="str">
            <v>MINISTERIO DE VIVIENDA Y URBANISMO</v>
          </cell>
          <cell r="C266" t="str">
            <v>Serviu Región de Aysén del General Carlos Ibáñez del Campo</v>
          </cell>
          <cell r="D266" t="str">
            <v>Serviu Región de Aysén del General Carlos Ibáñez del Campo</v>
          </cell>
        </row>
        <row r="267">
          <cell r="A267" t="str">
            <v>183201</v>
          </cell>
          <cell r="B267" t="str">
            <v>MINISTERIO DE VIVIENDA Y URBANISMO</v>
          </cell>
          <cell r="C267" t="str">
            <v>Serviu Región de Magallanes y de la Antártica Chilena</v>
          </cell>
          <cell r="D267" t="str">
            <v>Serviu Región de Magallanes y de la Antártica Chilena</v>
          </cell>
        </row>
        <row r="268">
          <cell r="A268" t="str">
            <v>183301</v>
          </cell>
          <cell r="B268" t="str">
            <v>MINISTERIO DE VIVIENDA Y URBANISMO</v>
          </cell>
          <cell r="C268" t="str">
            <v>Serviu Región Metropolitana de Santiago</v>
          </cell>
          <cell r="D268" t="str">
            <v>Serviu Región Metropolitana de Santiago</v>
          </cell>
        </row>
        <row r="269">
          <cell r="A269" t="str">
            <v>183401</v>
          </cell>
          <cell r="B269" t="str">
            <v>MINISTERIO DE VIVIENDA Y URBANISMO</v>
          </cell>
          <cell r="C269" t="str">
            <v>Serviu Región de Los Ríos</v>
          </cell>
          <cell r="D269" t="str">
            <v>Serviu Región de Los Ríos</v>
          </cell>
        </row>
        <row r="270">
          <cell r="A270" t="str">
            <v>183501</v>
          </cell>
          <cell r="B270" t="str">
            <v>MINISTERIO DE VIVIENDA Y URBANISMO</v>
          </cell>
          <cell r="C270" t="str">
            <v>Serviu Región de Arica y Parinacota</v>
          </cell>
          <cell r="D270" t="str">
            <v>Serviu Región de Arica y Parinacota</v>
          </cell>
        </row>
        <row r="271">
          <cell r="A271" t="str">
            <v>183601</v>
          </cell>
          <cell r="B271" t="str">
            <v>MINISTERIO DE VIVIENDA Y URBANISMO</v>
          </cell>
          <cell r="C271" t="str">
            <v>Serviu Región de Ñuble</v>
          </cell>
          <cell r="D271" t="str">
            <v>Serviu Región de Ñuble</v>
          </cell>
        </row>
        <row r="272">
          <cell r="A272" t="str">
            <v>190101</v>
          </cell>
          <cell r="B272" t="str">
            <v>MINISTERIO DE TRANSPORTES Y TELECOMUNICACIONES</v>
          </cell>
          <cell r="C272" t="str">
            <v>Secretaría y Administración General de Transportes</v>
          </cell>
          <cell r="D272" t="str">
            <v>Secretaría y Administración General de Transportes</v>
          </cell>
        </row>
        <row r="273">
          <cell r="A273" t="str">
            <v>190103</v>
          </cell>
          <cell r="B273" t="str">
            <v>MINISTERIO DE TRANSPORTES Y TELECOMUNICACIONES</v>
          </cell>
          <cell r="C273" t="str">
            <v>Secretaría y Administración General de Transportes</v>
          </cell>
          <cell r="D273" t="str">
            <v>Red Movilidad</v>
          </cell>
        </row>
        <row r="274">
          <cell r="A274" t="str">
            <v>190104</v>
          </cell>
          <cell r="B274" t="str">
            <v>MINISTERIO DE TRANSPORTES Y TELECOMUNICACIONES</v>
          </cell>
          <cell r="C274" t="str">
            <v>Secretaría y Administración General de Transportes</v>
          </cell>
          <cell r="D274" t="str">
            <v>Unidad Operativa de Control de Tránsito</v>
          </cell>
        </row>
        <row r="275">
          <cell r="A275" t="str">
            <v>190105</v>
          </cell>
          <cell r="B275" t="str">
            <v>MINISTERIO DE TRANSPORTES Y TELECOMUNICACIONES</v>
          </cell>
          <cell r="C275" t="str">
            <v>Secretaría y Administración General de Transportes</v>
          </cell>
          <cell r="D275" t="str">
            <v>Fiscalización y Centro Automatizado de Infracciones</v>
          </cell>
        </row>
        <row r="276">
          <cell r="A276" t="str">
            <v>190106</v>
          </cell>
          <cell r="B276" t="str">
            <v>MINISTERIO DE TRANSPORTES Y TELECOMUNICACIONES</v>
          </cell>
          <cell r="C276" t="str">
            <v>Secretaría y Administración General de Transportes</v>
          </cell>
          <cell r="D276" t="str">
            <v>Subsidio Nacional al Transporte Público</v>
          </cell>
        </row>
        <row r="277">
          <cell r="A277" t="str">
            <v>190107</v>
          </cell>
          <cell r="B277" t="str">
            <v>MINISTERIO DE TRANSPORTES Y TELECOMUNICACIONES</v>
          </cell>
          <cell r="C277" t="str">
            <v>Secretaría y Administración General de Transportes</v>
          </cell>
          <cell r="D277" t="str">
            <v>Programa de Desarrollo Logístico</v>
          </cell>
        </row>
        <row r="278">
          <cell r="A278" t="str">
            <v>190108</v>
          </cell>
          <cell r="B278" t="str">
            <v>MINISTERIO DE TRANSPORTES Y TELECOMUNICACIONES</v>
          </cell>
          <cell r="C278" t="str">
            <v>Secretaría y Administración General de Transportes</v>
          </cell>
          <cell r="D278" t="str">
            <v>Programa de Vialidad y Transporte Urbano: Sectra</v>
          </cell>
        </row>
        <row r="279">
          <cell r="A279" t="str">
            <v>190109</v>
          </cell>
          <cell r="B279" t="str">
            <v>MINISTERIO DE TRANSPORTES Y TELECOMUNICACIONES</v>
          </cell>
          <cell r="C279" t="str">
            <v>Secretaría y Administración General de Transportes</v>
          </cell>
          <cell r="D279" t="str">
            <v>Seguridad y Centro de Control Vehicular</v>
          </cell>
        </row>
        <row r="280">
          <cell r="A280" t="str">
            <v>190201</v>
          </cell>
          <cell r="B280" t="str">
            <v>MINISTERIO DE TRANSPORTES Y TELECOMUNICACIONES</v>
          </cell>
          <cell r="C280" t="str">
            <v>Subsecretaría de Telecomunicaciones</v>
          </cell>
          <cell r="D280" t="str">
            <v>Subsecretaría de Telecomunicaciones</v>
          </cell>
        </row>
        <row r="281">
          <cell r="A281" t="str">
            <v>190301</v>
          </cell>
          <cell r="B281" t="str">
            <v>MINISTERIO DE TRANSPORTES Y TELECOMUNICACIONES</v>
          </cell>
          <cell r="C281" t="str">
            <v>Junta de Aeronáutica Civil</v>
          </cell>
          <cell r="D281" t="str">
            <v>Junta de Aeronáutica Civil</v>
          </cell>
        </row>
        <row r="282">
          <cell r="A282" t="str">
            <v>200101</v>
          </cell>
          <cell r="B282" t="str">
            <v>MINISTERIO SECRETARÍA GENERAL DE GOBIERNO</v>
          </cell>
          <cell r="C282" t="str">
            <v>Secretaría General de Gobierno</v>
          </cell>
          <cell r="D282" t="str">
            <v>Secretaría General de Gobierno</v>
          </cell>
        </row>
        <row r="283">
          <cell r="A283" t="str">
            <v>200201</v>
          </cell>
          <cell r="B283" t="str">
            <v>MINISTERIO SECRETARÍA GENERAL DE GOBIERNO</v>
          </cell>
          <cell r="C283" t="str">
            <v>Consejo Nacional de Televisión</v>
          </cell>
          <cell r="D283" t="str">
            <v>Consejo Nacional de Televisión</v>
          </cell>
        </row>
        <row r="284">
          <cell r="A284" t="str">
            <v>210101</v>
          </cell>
          <cell r="B284" t="str">
            <v>MINISTERIO DE DESARROLLO SOCIAL Y FAMILIA</v>
          </cell>
          <cell r="C284" t="str">
            <v>Subsecretaría de Servicios Sociales</v>
          </cell>
          <cell r="D284" t="str">
            <v>Subsecretaría de Servicios Sociales</v>
          </cell>
        </row>
        <row r="285">
          <cell r="A285" t="str">
            <v>210105</v>
          </cell>
          <cell r="B285" t="str">
            <v>MINISTERIO DE DESARROLLO SOCIAL Y FAMILIA</v>
          </cell>
          <cell r="C285" t="str">
            <v>Subsecretaría de Servicios Sociales</v>
          </cell>
          <cell r="D285" t="str">
            <v>Ingreso Ético Familiar y Sistema Chile Solidario</v>
          </cell>
        </row>
        <row r="286">
          <cell r="A286" t="str">
            <v>210108</v>
          </cell>
          <cell r="B286" t="str">
            <v>MINISTERIO DE DESARROLLO SOCIAL Y FAMILIA</v>
          </cell>
          <cell r="C286" t="str">
            <v>Subsecretaría de Servicios Sociales</v>
          </cell>
          <cell r="D286" t="str">
            <v>Sistema Nacional de Cuidados</v>
          </cell>
        </row>
        <row r="287">
          <cell r="A287" t="str">
            <v>210201</v>
          </cell>
          <cell r="B287" t="str">
            <v>MINISTERIO DE DESARROLLO SOCIAL Y FAMILIA</v>
          </cell>
          <cell r="C287" t="str">
            <v>Fondo de Solidaridad e Inversión Social</v>
          </cell>
          <cell r="D287" t="str">
            <v>Fondo de Solidaridad e Inversión Social</v>
          </cell>
        </row>
        <row r="288">
          <cell r="A288" t="str">
            <v>210203</v>
          </cell>
          <cell r="B288" t="str">
            <v>MINISTERIO DE DESARROLLO SOCIAL Y FAMILIA</v>
          </cell>
          <cell r="C288" t="str">
            <v>Fondo de Solidaridad e Inversión Social</v>
          </cell>
          <cell r="D288" t="str">
            <v>Programas de Generación de Ingresos Autónomos</v>
          </cell>
        </row>
        <row r="289">
          <cell r="A289" t="str">
            <v>210204</v>
          </cell>
          <cell r="B289" t="str">
            <v>MINISTERIO DE DESARROLLO SOCIAL Y FAMILIA</v>
          </cell>
          <cell r="C289" t="str">
            <v>Fondo de Solidaridad e Inversión Social</v>
          </cell>
          <cell r="D289" t="str">
            <v>Programas de Acompañamiento Familiar y Comunitario</v>
          </cell>
        </row>
        <row r="290">
          <cell r="A290" t="str">
            <v>210501</v>
          </cell>
          <cell r="B290" t="str">
            <v>MINISTERIO DE DESARROLLO SOCIAL Y FAMILIA</v>
          </cell>
          <cell r="C290" t="str">
            <v>Instituto Nacional de la Juventud</v>
          </cell>
          <cell r="D290" t="str">
            <v>Instituto Nacional de la Juventud</v>
          </cell>
        </row>
        <row r="291">
          <cell r="A291" t="str">
            <v>210601</v>
          </cell>
          <cell r="B291" t="str">
            <v>MINISTERIO DE DESARROLLO SOCIAL Y FAMILIA</v>
          </cell>
          <cell r="C291" t="str">
            <v>Corporación Nacional de Desarrollo Indígena</v>
          </cell>
          <cell r="D291" t="str">
            <v>Corporación Nacional de Desarrollo Indígena</v>
          </cell>
        </row>
        <row r="292">
          <cell r="A292" t="str">
            <v>210701</v>
          </cell>
          <cell r="B292" t="str">
            <v>MINISTERIO DE DESARROLLO SOCIAL Y FAMILIA</v>
          </cell>
          <cell r="C292" t="str">
            <v>Servicio Nacional de la Discapacidad</v>
          </cell>
          <cell r="D292" t="str">
            <v>Servicio Nacional de la Discapacidad</v>
          </cell>
        </row>
        <row r="293">
          <cell r="A293" t="str">
            <v>210801</v>
          </cell>
          <cell r="B293" t="str">
            <v>MINISTERIO DE DESARROLLO SOCIAL Y FAMILIA</v>
          </cell>
          <cell r="C293" t="str">
            <v>Servicio Nacional del Adulto Mayor</v>
          </cell>
          <cell r="D293" t="str">
            <v>Servicio Nacional del Adulto Mayor</v>
          </cell>
        </row>
        <row r="294">
          <cell r="A294" t="str">
            <v>210901</v>
          </cell>
          <cell r="B294" t="str">
            <v>MINISTERIO DE DESARROLLO SOCIAL Y FAMILIA</v>
          </cell>
          <cell r="C294" t="str">
            <v>Subsecretaría de Evaluación Social</v>
          </cell>
          <cell r="D294" t="str">
            <v>Subsecretaría de Evaluación Social</v>
          </cell>
        </row>
        <row r="295">
          <cell r="A295" t="str">
            <v>211001</v>
          </cell>
          <cell r="B295" t="str">
            <v>MINISTERIO DE DESARROLLO SOCIAL Y FAMILIA</v>
          </cell>
          <cell r="C295" t="str">
            <v>Subsecretaría de la Niñez</v>
          </cell>
          <cell r="D295" t="str">
            <v>Subsecretaría de la Niñez</v>
          </cell>
        </row>
        <row r="296">
          <cell r="A296" t="str">
            <v>211002</v>
          </cell>
          <cell r="B296" t="str">
            <v>MINISTERIO DE DESARROLLO SOCIAL Y FAMILIA</v>
          </cell>
          <cell r="C296" t="str">
            <v>Subsecretaría de la Niñez</v>
          </cell>
          <cell r="D296" t="str">
            <v>Sistema de Protección Integral a la Infancia</v>
          </cell>
        </row>
        <row r="297">
          <cell r="A297" t="str">
            <v>211101</v>
          </cell>
          <cell r="B297" t="str">
            <v>MINISTERIO DE DESARROLLO SOCIAL Y FAMILIA</v>
          </cell>
          <cell r="C297" t="str">
            <v>Servicio Nacional de Protección Especializada a la Niñez y Adolescencia</v>
          </cell>
          <cell r="D297" t="str">
            <v>Servicio Nacional de Protección Especializada a la Niñez y Adolescencia</v>
          </cell>
        </row>
        <row r="298">
          <cell r="A298" t="str">
            <v>211102</v>
          </cell>
          <cell r="B298" t="str">
            <v>MINISTERIO DE DESARROLLO SOCIAL Y FAMILIA</v>
          </cell>
          <cell r="C298" t="str">
            <v>Servicio Nacional de Protección Especializada a la Niñez y Adolescencia</v>
          </cell>
          <cell r="D298" t="str">
            <v>Programas de Cuidado Alternativo de Administracion Directa</v>
          </cell>
        </row>
        <row r="299">
          <cell r="A299" t="str">
            <v>220101</v>
          </cell>
          <cell r="B299" t="str">
            <v>MINISTERIO SECRETARÍA GENERAL DE LA PRESIDENCIA DE LA REPÚBLICA</v>
          </cell>
          <cell r="C299" t="str">
            <v>Secretaría General de la Presidencia de la República</v>
          </cell>
          <cell r="D299" t="str">
            <v>Secretaría General de la Presidencia de la República</v>
          </cell>
        </row>
        <row r="300">
          <cell r="A300" t="str">
            <v>220104</v>
          </cell>
          <cell r="B300" t="str">
            <v>MINISTERIO SECRETARÍA GENERAL DE LA PRESIDENCIA DE LA REPÚBLICA</v>
          </cell>
          <cell r="C300" t="str">
            <v>Secretaría General de la Presidencia de la República</v>
          </cell>
          <cell r="D300" t="str">
            <v>Gobierno Digital</v>
          </cell>
        </row>
        <row r="301">
          <cell r="A301" t="str">
            <v>220105</v>
          </cell>
          <cell r="B301" t="str">
            <v>MINISTERIO SECRETARÍA GENERAL DE LA PRESIDENCIA DE LA REPÚBLICA</v>
          </cell>
          <cell r="C301" t="str">
            <v>Secretaría General de la Presidencia de la República</v>
          </cell>
          <cell r="D301" t="str">
            <v>Consejo de Auditoría Interna General de Gobierno</v>
          </cell>
        </row>
        <row r="302">
          <cell r="A302" t="str">
            <v>220109</v>
          </cell>
          <cell r="B302" t="str">
            <v>MINISTERIO SECRETARÍA GENERAL DE LA PRESIDENCIA DE LA REPÚBLICA</v>
          </cell>
          <cell r="C302" t="str">
            <v>Secretaría General de la Presidencia de la República</v>
          </cell>
          <cell r="D302" t="str">
            <v>Plan Buen Vivir</v>
          </cell>
        </row>
        <row r="303">
          <cell r="A303" t="str">
            <v>220110</v>
          </cell>
          <cell r="B303" t="str">
            <v>MINISTERIO SECRETARÍA GENERAL DE LA PRESIDENCIA DE LA REPÚBLICA</v>
          </cell>
          <cell r="C303" t="str">
            <v>Secretaría General de la Presidencia de la República</v>
          </cell>
          <cell r="D303" t="str">
            <v>Comisión para la Paz y el Entendimiento</v>
          </cell>
        </row>
        <row r="304">
          <cell r="A304" t="str">
            <v>230101</v>
          </cell>
          <cell r="B304" t="str">
            <v>MINISTERIO PÚBLICO</v>
          </cell>
          <cell r="C304" t="str">
            <v>Ministerio Público</v>
          </cell>
          <cell r="D304" t="str">
            <v>Ministerio Público</v>
          </cell>
        </row>
        <row r="305">
          <cell r="A305" t="str">
            <v>240101</v>
          </cell>
          <cell r="B305" t="str">
            <v>MINISTERIO DE ENERGÍA</v>
          </cell>
          <cell r="C305" t="str">
            <v>Subsecretaría de Energía</v>
          </cell>
          <cell r="D305" t="str">
            <v>Subsecretaría de Energía</v>
          </cell>
        </row>
        <row r="306">
          <cell r="A306" t="str">
            <v>240103</v>
          </cell>
          <cell r="B306" t="str">
            <v>MINISTERIO DE ENERGÍA</v>
          </cell>
          <cell r="C306" t="str">
            <v>Subsecretaría de Energía</v>
          </cell>
          <cell r="D306" t="str">
            <v>Apoyo al Desarrollo de Energías Renovables No Convencionales</v>
          </cell>
        </row>
        <row r="307">
          <cell r="A307" t="str">
            <v>240104</v>
          </cell>
          <cell r="B307" t="str">
            <v>MINISTERIO DE ENERGÍA</v>
          </cell>
          <cell r="C307" t="str">
            <v>Subsecretaría de Energía</v>
          </cell>
          <cell r="D307" t="str">
            <v>Programa Energización Rural y Social</v>
          </cell>
        </row>
        <row r="308">
          <cell r="A308" t="str">
            <v>240105</v>
          </cell>
          <cell r="B308" t="str">
            <v>MINISTERIO DE ENERGÍA</v>
          </cell>
          <cell r="C308" t="str">
            <v>Subsecretaría de Energía</v>
          </cell>
          <cell r="D308" t="str">
            <v>Plan de Acción de Eficiencia Energética</v>
          </cell>
        </row>
        <row r="309">
          <cell r="A309" t="str">
            <v>240106</v>
          </cell>
          <cell r="B309" t="str">
            <v>MINISTERIO DE ENERGÍA</v>
          </cell>
          <cell r="C309" t="str">
            <v>Subsecretaría de Energía</v>
          </cell>
          <cell r="D309" t="str">
            <v>Transición Energética Justa</v>
          </cell>
        </row>
        <row r="310">
          <cell r="A310" t="str">
            <v>240201</v>
          </cell>
          <cell r="B310" t="str">
            <v>MINISTERIO DE ENERGÍA</v>
          </cell>
          <cell r="C310" t="str">
            <v>Comisión Nacional de Energía</v>
          </cell>
          <cell r="D310" t="str">
            <v>Comisión Nacional de Energía</v>
          </cell>
        </row>
        <row r="311">
          <cell r="A311" t="str">
            <v>240301</v>
          </cell>
          <cell r="B311" t="str">
            <v>MINISTERIO DE ENERGÍA</v>
          </cell>
          <cell r="C311" t="str">
            <v>Comisión Chilena de Energía Nuclear</v>
          </cell>
          <cell r="D311" t="str">
            <v>Comisión Chilena de Energía Nuclear</v>
          </cell>
        </row>
        <row r="312">
          <cell r="A312" t="str">
            <v>240401</v>
          </cell>
          <cell r="B312" t="str">
            <v>MINISTERIO DE ENERGÍA</v>
          </cell>
          <cell r="C312" t="str">
            <v>Superintendencia de Electricidad y Combustibles</v>
          </cell>
          <cell r="D312" t="str">
            <v>Superintendencia de Electricidad y Combustibles</v>
          </cell>
        </row>
        <row r="313">
          <cell r="A313" t="str">
            <v>250101</v>
          </cell>
          <cell r="B313" t="str">
            <v>MINISTERIO DEL MEDIO AMBIENTE</v>
          </cell>
          <cell r="C313" t="str">
            <v>Subsecretaría del Medio Ambiente</v>
          </cell>
          <cell r="D313" t="str">
            <v>Subsecretaría del Medio Ambiente</v>
          </cell>
        </row>
        <row r="314">
          <cell r="A314" t="str">
            <v>250102</v>
          </cell>
          <cell r="B314" t="str">
            <v>MINISTERIO DEL MEDIO AMBIENTE</v>
          </cell>
          <cell r="C314" t="str">
            <v>Subsecretaría del Medio Ambiente</v>
          </cell>
          <cell r="D314" t="str">
            <v>Adaptación y Mitigación para el Cambio Climático</v>
          </cell>
        </row>
        <row r="315">
          <cell r="A315" t="str">
            <v>250201</v>
          </cell>
          <cell r="B315" t="str">
            <v>MINISTERIO DEL MEDIO AMBIENTE</v>
          </cell>
          <cell r="C315" t="str">
            <v>Servicio de Evaluación Ambiental</v>
          </cell>
          <cell r="D315" t="str">
            <v>Servicio de Evaluación Ambiental</v>
          </cell>
        </row>
        <row r="316">
          <cell r="A316" t="str">
            <v>250301</v>
          </cell>
          <cell r="B316" t="str">
            <v>MINISTERIO DEL MEDIO AMBIENTE</v>
          </cell>
          <cell r="C316" t="str">
            <v>Superintendencia del Medio Ambiente</v>
          </cell>
          <cell r="D316" t="str">
            <v>Superintendencia del Medio Ambiente</v>
          </cell>
        </row>
        <row r="317">
          <cell r="A317" t="str">
            <v>250401</v>
          </cell>
          <cell r="B317" t="str">
            <v>MINISTERIO DEL MEDIO AMBIENTE</v>
          </cell>
          <cell r="C317" t="str">
            <v>Servicio de Biodiversidad y Áreas Protegidas</v>
          </cell>
          <cell r="D317" t="str">
            <v>Servicio de Biodiversidad y Áreas Protegidas</v>
          </cell>
        </row>
        <row r="318">
          <cell r="A318" t="str">
            <v>260101</v>
          </cell>
          <cell r="B318" t="str">
            <v>MINISTERIO DEL DEPORTE</v>
          </cell>
          <cell r="C318" t="str">
            <v>Subsecretaría del Deporte</v>
          </cell>
          <cell r="D318" t="str">
            <v>Subsecretaría del Deporte</v>
          </cell>
        </row>
        <row r="319">
          <cell r="A319" t="str">
            <v>260201</v>
          </cell>
          <cell r="B319" t="str">
            <v>MINISTERIO DEL DEPORTE</v>
          </cell>
          <cell r="C319" t="str">
            <v>Instituto Nacional de Deportes</v>
          </cell>
          <cell r="D319" t="str">
            <v>Instituto Nacional de Deportes</v>
          </cell>
        </row>
        <row r="320">
          <cell r="A320" t="str">
            <v>260202</v>
          </cell>
          <cell r="B320" t="str">
            <v>MINISTERIO DEL DEPORTE</v>
          </cell>
          <cell r="C320" t="str">
            <v>Instituto Nacional de Deportes</v>
          </cell>
          <cell r="D320" t="str">
            <v>Fondo Nacional para el Fomento del Deporte</v>
          </cell>
        </row>
        <row r="321">
          <cell r="A321" t="str">
            <v>260203</v>
          </cell>
          <cell r="B321" t="str">
            <v>MINISTERIO DEL DEPORTE</v>
          </cell>
          <cell r="C321" t="str">
            <v>Instituto Nacional de Deportes</v>
          </cell>
          <cell r="D321" t="str">
            <v>Gestión de Recintos Deportivos</v>
          </cell>
        </row>
        <row r="322">
          <cell r="A322" t="str">
            <v>260204</v>
          </cell>
          <cell r="B322" t="str">
            <v>MINISTERIO DEL DEPORTE</v>
          </cell>
          <cell r="C322" t="str">
            <v>Instituto Nacional de Deportes</v>
          </cell>
          <cell r="D322" t="str">
            <v>Deporte y Participación Social</v>
          </cell>
        </row>
        <row r="323">
          <cell r="A323" t="str">
            <v>260205</v>
          </cell>
          <cell r="B323" t="str">
            <v>MINISTERIO DEL DEPORTE</v>
          </cell>
          <cell r="C323" t="str">
            <v>Instituto Nacional de Deportes</v>
          </cell>
          <cell r="D323" t="str">
            <v>Crecer en Movimiento</v>
          </cell>
        </row>
        <row r="324">
          <cell r="A324" t="str">
            <v>270101</v>
          </cell>
          <cell r="B324" t="str">
            <v>MINISTERIO DE LA MUJER Y LA EQUIDAD DE GÉNERO</v>
          </cell>
          <cell r="C324" t="str">
            <v>Subsecretaría de la Mujer y la Equidad de Género</v>
          </cell>
          <cell r="D324" t="str">
            <v>Subsecretaría de la Mujer y la Equidad de Género</v>
          </cell>
        </row>
        <row r="325">
          <cell r="A325" t="str">
            <v>270102</v>
          </cell>
          <cell r="B325" t="str">
            <v>MINISTERIO DE LA MUJER Y LA EQUIDAD DE GÉNERO</v>
          </cell>
          <cell r="C325" t="str">
            <v>Subsecretaría de la Mujer y la Equidad de Género</v>
          </cell>
          <cell r="D325" t="str">
            <v>Fondo para la Igualdad</v>
          </cell>
        </row>
        <row r="326">
          <cell r="A326" t="str">
            <v>270201</v>
          </cell>
          <cell r="B326" t="str">
            <v>MINISTERIO DE LA MUJER Y LA EQUIDAD DE GÉNERO</v>
          </cell>
          <cell r="C326" t="str">
            <v>Servicio Nacional de la Mujer y la Equidad de Género</v>
          </cell>
          <cell r="D326" t="str">
            <v>Servicio Nacional de la Mujer y la Equidad de Género</v>
          </cell>
        </row>
        <row r="327">
          <cell r="A327" t="str">
            <v>270202</v>
          </cell>
          <cell r="B327" t="str">
            <v>MINISTERIO DE LA MUJER Y LA EQUIDAD DE GÉNERO</v>
          </cell>
          <cell r="C327" t="str">
            <v>Servicio Nacional de la Mujer y la Equidad de Género</v>
          </cell>
          <cell r="D327" t="str">
            <v>Mujer y Trabajo</v>
          </cell>
        </row>
        <row r="328">
          <cell r="A328" t="str">
            <v>270203</v>
          </cell>
          <cell r="B328" t="str">
            <v>MINISTERIO DE LA MUJER Y LA EQUIDAD DE GÉNERO</v>
          </cell>
          <cell r="C328" t="str">
            <v>Servicio Nacional de la Mujer y la Equidad de Género</v>
          </cell>
          <cell r="D328" t="str">
            <v>Prevención y Atención de Violencia Contra las Mujeres</v>
          </cell>
        </row>
        <row r="329">
          <cell r="A329" t="str">
            <v>280101</v>
          </cell>
          <cell r="B329" t="str">
            <v>SERVICIO ELECTORAL</v>
          </cell>
          <cell r="C329" t="str">
            <v>Servicio Electoral</v>
          </cell>
          <cell r="D329" t="str">
            <v>Servicio Electoral</v>
          </cell>
        </row>
        <row r="330">
          <cell r="A330" t="str">
            <v>290101</v>
          </cell>
          <cell r="B330" t="str">
            <v>MINISTERIO DE LAS CULTURAS, LAS ARTES Y EL PATRIMONIO</v>
          </cell>
          <cell r="C330" t="str">
            <v>Subsecretaría de las Culturas y las Artes</v>
          </cell>
          <cell r="D330" t="str">
            <v>Subsecretaría de las Culturas y las Artes</v>
          </cell>
        </row>
        <row r="331">
          <cell r="A331" t="str">
            <v>290102</v>
          </cell>
          <cell r="B331" t="str">
            <v>MINISTERIO DE LAS CULTURAS, LAS ARTES Y EL PATRIMONIO</v>
          </cell>
          <cell r="C331" t="str">
            <v>Subsecretaría de las Culturas y las Artes</v>
          </cell>
          <cell r="D331" t="str">
            <v>Fondos Culturales y Artísticos</v>
          </cell>
        </row>
        <row r="332">
          <cell r="A332" t="str">
            <v>290103</v>
          </cell>
          <cell r="B332" t="str">
            <v>MINISTERIO DE LAS CULTURAS, LAS ARTES Y EL PATRIMONIO</v>
          </cell>
          <cell r="C332" t="str">
            <v>Subsecretaría de las Culturas y las Artes</v>
          </cell>
          <cell r="D332" t="str">
            <v>Instituciones Colaboradoras en el Acceso al Arte y la Cultura</v>
          </cell>
        </row>
        <row r="333">
          <cell r="A333" t="str">
            <v>290104</v>
          </cell>
          <cell r="B333" t="str">
            <v>MINISTERIO DE LAS CULTURAS, LAS ARTES Y EL PATRIMONIO</v>
          </cell>
          <cell r="C333" t="str">
            <v>Subsecretaría de las Culturas y las Artes</v>
          </cell>
          <cell r="D333" t="str">
            <v>Fomento a las Organizaciones y al Desarrollo Cultural</v>
          </cell>
        </row>
        <row r="334">
          <cell r="A334" t="str">
            <v>290105</v>
          </cell>
          <cell r="B334" t="str">
            <v>MINISTERIO DE LAS CULTURAS, LAS ARTES Y EL PATRIMONIO</v>
          </cell>
          <cell r="C334" t="str">
            <v>Subsecretaría de las Culturas y las Artes</v>
          </cell>
          <cell r="D334" t="str">
            <v>Formación Artística Temprana</v>
          </cell>
        </row>
        <row r="335">
          <cell r="A335" t="str">
            <v>290201</v>
          </cell>
          <cell r="B335" t="str">
            <v>MINISTERIO DE LAS CULTURAS, LAS ARTES Y EL PATRIMONIO</v>
          </cell>
          <cell r="C335" t="str">
            <v>Subsecretaría del Patrimonio Cultural</v>
          </cell>
          <cell r="D335" t="str">
            <v>Subsecretaría del Patrimonio Cultural</v>
          </cell>
        </row>
        <row r="336">
          <cell r="A336" t="str">
            <v>290301</v>
          </cell>
          <cell r="B336" t="str">
            <v>MINISTERIO DE LAS CULTURAS, LAS ARTES Y EL PATRIMONIO</v>
          </cell>
          <cell r="C336" t="str">
            <v>Servicio Nacional del Patrimonio Cultural</v>
          </cell>
          <cell r="D336" t="str">
            <v>Servicio Nacional del Patrimonio Cultural</v>
          </cell>
        </row>
        <row r="337">
          <cell r="A337" t="str">
            <v>290302</v>
          </cell>
          <cell r="B337" t="str">
            <v>MINISTERIO DE LAS CULTURAS, LAS ARTES Y EL PATRIMONIO</v>
          </cell>
          <cell r="C337" t="str">
            <v>Servicio Nacional del Patrimonio Cultural</v>
          </cell>
          <cell r="D337" t="str">
            <v>Red de Bibliotecas Públicas</v>
          </cell>
        </row>
        <row r="338">
          <cell r="A338" t="str">
            <v>290303</v>
          </cell>
          <cell r="B338" t="str">
            <v>MINISTERIO DE LAS CULTURAS, LAS ARTES Y EL PATRIMONIO</v>
          </cell>
          <cell r="C338" t="str">
            <v>Servicio Nacional del Patrimonio Cultural</v>
          </cell>
          <cell r="D338" t="str">
            <v>Consejo de Monumentos Nacionales</v>
          </cell>
        </row>
        <row r="339">
          <cell r="A339" t="str">
            <v>290304</v>
          </cell>
          <cell r="B339" t="str">
            <v>MINISTERIO DE LAS CULTURAS, LAS ARTES Y EL PATRIMONIO</v>
          </cell>
          <cell r="C339" t="str">
            <v>Servicio Nacional del Patrimonio Cultural</v>
          </cell>
          <cell r="D339" t="str">
            <v>Museos Nacionales y Regionales</v>
          </cell>
        </row>
        <row r="340">
          <cell r="A340" t="str">
            <v>290305</v>
          </cell>
          <cell r="B340" t="str">
            <v>MINISTERIO DE LAS CULTURAS, LAS ARTES Y EL PATRIMONIO</v>
          </cell>
          <cell r="C340" t="str">
            <v>Servicio Nacional del Patrimonio Cultural</v>
          </cell>
          <cell r="D340" t="str">
            <v>Fomento del Acceso al Patrimonio y Apoyo a Organizaciones Patrimoniales</v>
          </cell>
        </row>
        <row r="341">
          <cell r="A341" t="str">
            <v>300101</v>
          </cell>
          <cell r="B341" t="str">
            <v>MINISTERIO DE CIENCIA, TECNOLOGÍA, CONOCIMIENTO E INNOVACIÓN</v>
          </cell>
          <cell r="C341" t="str">
            <v>Subsecretaría de Ciencia, Tecnología, Conocimiento e Innovación</v>
          </cell>
          <cell r="D341" t="str">
            <v>Subsecretaría de Ciencia, Tecnología, Conocimiento e Innovación</v>
          </cell>
        </row>
        <row r="342">
          <cell r="A342" t="str">
            <v>300102</v>
          </cell>
          <cell r="B342" t="str">
            <v>MINISTERIO DE CIENCIA, TECNOLOGÍA, CONOCIMIENTO E INNOVACIÓN</v>
          </cell>
          <cell r="C342" t="str">
            <v>Subsecretaría de Ciencia, Tecnología, Conocimiento e Innovación</v>
          </cell>
          <cell r="D342" t="str">
            <v>Fondo de Innovación, Ciencia y Tecnología</v>
          </cell>
        </row>
        <row r="343">
          <cell r="A343" t="str">
            <v>300103</v>
          </cell>
          <cell r="B343" t="str">
            <v>MINISTERIO DE CIENCIA, TECNOLOGÍA, CONOCIMIENTO E INNOVACIÓN</v>
          </cell>
          <cell r="C343" t="str">
            <v>Subsecretaría de Ciencia, Tecnología, Conocimiento e Innovación</v>
          </cell>
          <cell r="D343" t="str">
            <v>Secretaría Ejecutiva Consejo Nacional de CTCI</v>
          </cell>
        </row>
        <row r="344">
          <cell r="A344" t="str">
            <v>300201</v>
          </cell>
          <cell r="B344" t="str">
            <v>MINISTERIO DE CIENCIA, TECNOLOGÍA, CONOCIMIENTO E INNOVACIÓN</v>
          </cell>
          <cell r="C344" t="str">
            <v>Agencia Nacional de Investigación y Desarrollo</v>
          </cell>
          <cell r="D344" t="str">
            <v>Agencia Nacional de Investigación y Desarrollo</v>
          </cell>
        </row>
        <row r="345">
          <cell r="A345" t="str">
            <v>300202</v>
          </cell>
          <cell r="B345" t="str">
            <v>MINISTERIO DE CIENCIA, TECNOLOGÍA, CONOCIMIENTO E INNOVACIÓN</v>
          </cell>
          <cell r="C345" t="str">
            <v>Agencia Nacional de Investigación y Desarrollo</v>
          </cell>
          <cell r="D345" t="str">
            <v>Iniciativa Científica Milenio</v>
          </cell>
        </row>
        <row r="346">
          <cell r="A346" t="str">
            <v>300203</v>
          </cell>
          <cell r="B346" t="str">
            <v>MINISTERIO DE CIENCIA, TECNOLOGÍA, CONOCIMIENTO E INNOVACIÓN</v>
          </cell>
          <cell r="C346" t="str">
            <v>Agencia Nacional de Investigación y Desarrollo</v>
          </cell>
          <cell r="D346" t="str">
            <v>Capacidades Tecnológicas</v>
          </cell>
        </row>
        <row r="347">
          <cell r="A347" t="str">
            <v>310101_61</v>
          </cell>
          <cell r="B347" t="str">
            <v>GOBIERNOS REGIONALES</v>
          </cell>
          <cell r="C347" t="str">
            <v>Gobierno Regional Región de Tarapacá</v>
          </cell>
          <cell r="D347" t="str">
            <v>Gobierno Regional Región de Tarapacá</v>
          </cell>
        </row>
        <row r="348">
          <cell r="A348" t="str">
            <v>310101_62</v>
          </cell>
          <cell r="B348" t="str">
            <v>GOBIERNOS REGIONALES</v>
          </cell>
          <cell r="C348" t="str">
            <v>Gobierno Regional Región de Antofagasta</v>
          </cell>
          <cell r="D348" t="str">
            <v>Gobierno Regional Región de Antofagasta</v>
          </cell>
        </row>
        <row r="349">
          <cell r="A349" t="str">
            <v>310101_63</v>
          </cell>
          <cell r="B349" t="str">
            <v>GOBIERNOS REGIONALES</v>
          </cell>
          <cell r="C349" t="str">
            <v>Gobierno Regional Región de Atacama</v>
          </cell>
          <cell r="D349" t="str">
            <v>Gobierno Regional Región de Atacama</v>
          </cell>
        </row>
        <row r="350">
          <cell r="A350" t="str">
            <v>310101_64</v>
          </cell>
          <cell r="B350" t="str">
            <v>GOBIERNOS REGIONALES</v>
          </cell>
          <cell r="C350" t="str">
            <v>Gobierno Regional Región de Coquimbo</v>
          </cell>
          <cell r="D350" t="str">
            <v>Gobierno Regional Región de Coquimbo</v>
          </cell>
        </row>
        <row r="351">
          <cell r="A351" t="str">
            <v>310101_65</v>
          </cell>
          <cell r="B351" t="str">
            <v>GOBIERNOS REGIONALES</v>
          </cell>
          <cell r="C351" t="str">
            <v>Gobierno Regional Región de Valparaíso</v>
          </cell>
          <cell r="D351" t="str">
            <v>Gobierno Regional Región de Valparaíso</v>
          </cell>
        </row>
        <row r="352">
          <cell r="A352" t="str">
            <v>310101_66</v>
          </cell>
          <cell r="B352" t="str">
            <v>GOBIERNOS REGIONALES</v>
          </cell>
          <cell r="C352" t="str">
            <v>Gobierno Regional Región del Libertador General Bernardo O’Higgins</v>
          </cell>
          <cell r="D352" t="str">
            <v>Gobierno Regional Región del Libertador General Bernardo O’Higgins</v>
          </cell>
        </row>
        <row r="353">
          <cell r="A353" t="str">
            <v>310101_67</v>
          </cell>
          <cell r="B353" t="str">
            <v>GOBIERNOS REGIONALES</v>
          </cell>
          <cell r="C353" t="str">
            <v>Gobierno Regional Región del Maule</v>
          </cell>
          <cell r="D353" t="str">
            <v>Gobierno Regional Región del Maule</v>
          </cell>
        </row>
        <row r="354">
          <cell r="A354" t="str">
            <v>310101_68</v>
          </cell>
          <cell r="B354" t="str">
            <v>GOBIERNOS REGIONALES</v>
          </cell>
          <cell r="C354" t="str">
            <v>Gobierno Regional Región del Biobío</v>
          </cell>
          <cell r="D354" t="str">
            <v>Gobierno Regional Región del Biobío</v>
          </cell>
        </row>
        <row r="355">
          <cell r="A355" t="str">
            <v>310101_69</v>
          </cell>
          <cell r="B355" t="str">
            <v>GOBIERNOS REGIONALES</v>
          </cell>
          <cell r="C355" t="str">
            <v>Gobierno Regional Región de la Araucanía</v>
          </cell>
          <cell r="D355" t="str">
            <v>Gobierno Regional Región de la Araucanía</v>
          </cell>
        </row>
        <row r="356">
          <cell r="A356" t="str">
            <v>310101_70</v>
          </cell>
          <cell r="B356" t="str">
            <v>GOBIERNOS REGIONALES</v>
          </cell>
          <cell r="C356" t="str">
            <v>Gobierno Regional Región de Los Lagos</v>
          </cell>
          <cell r="D356" t="str">
            <v>Gobierno Regional Región de Los Lagos</v>
          </cell>
        </row>
        <row r="357">
          <cell r="A357" t="str">
            <v>310101_71</v>
          </cell>
          <cell r="B357" t="str">
            <v>GOBIERNOS REGIONALES</v>
          </cell>
          <cell r="C357" t="str">
            <v>Gobierno Regional Región de Aysén del General Carlos Ibañez del Campo</v>
          </cell>
          <cell r="D357" t="str">
            <v>Gobierno Regional Región de Aysén del General Carlos Ibañez del Campo</v>
          </cell>
        </row>
        <row r="358">
          <cell r="A358" t="str">
            <v>310101_72</v>
          </cell>
          <cell r="B358" t="str">
            <v>GOBIERNOS REGIONALES</v>
          </cell>
          <cell r="C358" t="str">
            <v>Gobierno Regional Región de Magallanes y la Antártica Chilena</v>
          </cell>
          <cell r="D358" t="str">
            <v>Gobierno Regional Región de Magallanes y la Antártica Chilena</v>
          </cell>
        </row>
        <row r="359">
          <cell r="A359" t="str">
            <v>310101_73</v>
          </cell>
          <cell r="B359" t="str">
            <v>GOBIERNOS REGIONALES</v>
          </cell>
          <cell r="C359" t="str">
            <v>Gobierno Regional Región Metropolitana de Santiago</v>
          </cell>
          <cell r="D359" t="str">
            <v>Gobierno Regional Región Metropolitana de Santiago</v>
          </cell>
        </row>
        <row r="360">
          <cell r="A360" t="str">
            <v>310101_74</v>
          </cell>
          <cell r="B360" t="str">
            <v>GOBIERNOS REGIONALES</v>
          </cell>
          <cell r="C360" t="str">
            <v>Gobierno Regional Región de Los Ríos</v>
          </cell>
          <cell r="D360" t="str">
            <v>Gobierno Regional Región de Los Ríos</v>
          </cell>
        </row>
        <row r="361">
          <cell r="A361" t="str">
            <v>310101_75</v>
          </cell>
          <cell r="B361" t="str">
            <v>GOBIERNOS REGIONALES</v>
          </cell>
          <cell r="C361" t="str">
            <v>Gobierno Regional Región de Arica y Parinacota</v>
          </cell>
          <cell r="D361" t="str">
            <v>Gobierno Regional Región de Arica y Parinacota</v>
          </cell>
        </row>
        <row r="362">
          <cell r="A362" t="str">
            <v>310101_76</v>
          </cell>
          <cell r="B362" t="str">
            <v>GOBIERNOS REGIONALES</v>
          </cell>
          <cell r="C362" t="str">
            <v>Gobierno Regional Región Ñuble</v>
          </cell>
          <cell r="D362" t="str">
            <v>Gobierno Regional Región Ñuble</v>
          </cell>
        </row>
        <row r="363">
          <cell r="A363" t="str">
            <v>500101</v>
          </cell>
          <cell r="B363" t="str">
            <v>TESORO PÚBLICO</v>
          </cell>
          <cell r="C363" t="str">
            <v>FISCO</v>
          </cell>
          <cell r="D363" t="str">
            <v>Ingresos Generales de la Nación</v>
          </cell>
        </row>
        <row r="364">
          <cell r="A364" t="str">
            <v>500102</v>
          </cell>
          <cell r="B364" t="str">
            <v>TESORO PÚBLICO</v>
          </cell>
          <cell r="C364" t="str">
            <v>FISCO</v>
          </cell>
          <cell r="D364" t="str">
            <v>Subsidios</v>
          </cell>
        </row>
        <row r="365">
          <cell r="A365" t="str">
            <v>500103</v>
          </cell>
          <cell r="B365" t="str">
            <v>TESORO PÚBLICO</v>
          </cell>
          <cell r="C365" t="str">
            <v>FISCO</v>
          </cell>
          <cell r="D365" t="str">
            <v>Operaciones Complementarias</v>
          </cell>
        </row>
        <row r="366">
          <cell r="A366" t="str">
            <v>500104</v>
          </cell>
          <cell r="B366" t="str">
            <v>TESORO PÚBLICO</v>
          </cell>
          <cell r="C366" t="str">
            <v>FISCO</v>
          </cell>
          <cell r="D366" t="str">
            <v>Servicio de la Deuda Pública</v>
          </cell>
        </row>
        <row r="367">
          <cell r="A367" t="str">
            <v>500105</v>
          </cell>
          <cell r="B367" t="str">
            <v>TESORO PÚBLICO</v>
          </cell>
          <cell r="C367" t="str">
            <v>FISCO</v>
          </cell>
          <cell r="D367" t="str">
            <v>Aporte Fiscal Libre</v>
          </cell>
        </row>
        <row r="368">
          <cell r="A368" t="str">
            <v>500106</v>
          </cell>
          <cell r="B368" t="str">
            <v>TESORO PÚBLICO</v>
          </cell>
          <cell r="C368" t="str">
            <v>FISCO</v>
          </cell>
          <cell r="D368" t="str">
            <v>Fondo de Reserva de Pensiones</v>
          </cell>
        </row>
        <row r="369">
          <cell r="A369" t="str">
            <v>500107</v>
          </cell>
          <cell r="B369" t="str">
            <v>TESORO PÚBLICO</v>
          </cell>
          <cell r="C369" t="str">
            <v>FISCO</v>
          </cell>
          <cell r="D369" t="str">
            <v>Fondo de Estabilización Económica y Social</v>
          </cell>
        </row>
        <row r="370">
          <cell r="A370" t="str">
            <v>500108</v>
          </cell>
          <cell r="B370" t="str">
            <v>TESORO PÚBLICO</v>
          </cell>
          <cell r="C370" t="str">
            <v>FISCO</v>
          </cell>
          <cell r="D370" t="str">
            <v>Fondo para la Educación</v>
          </cell>
        </row>
        <row r="371">
          <cell r="A371" t="str">
            <v>500109</v>
          </cell>
          <cell r="B371" t="str">
            <v>TESORO PÚBLICO</v>
          </cell>
          <cell r="C371" t="str">
            <v>FISCO</v>
          </cell>
          <cell r="D371" t="str">
            <v>Fondo de Apoyo Regional</v>
          </cell>
        </row>
        <row r="372">
          <cell r="A372" t="str">
            <v>500110</v>
          </cell>
          <cell r="B372" t="str">
            <v>TESORO PÚBLICO</v>
          </cell>
          <cell r="C372" t="str">
            <v>FISCO</v>
          </cell>
          <cell r="D372" t="str">
            <v>Fondo para Diagnósticos y Tratamientos de Alto Costo</v>
          </cell>
        </row>
        <row r="373">
          <cell r="A373" t="str">
            <v>500111</v>
          </cell>
          <cell r="B373" t="str">
            <v>TESORO PÚBLICO</v>
          </cell>
          <cell r="C373" t="str">
            <v>FISCO</v>
          </cell>
          <cell r="D373" t="str">
            <v>Empresas y Sociedades del Estado</v>
          </cell>
        </row>
        <row r="374">
          <cell r="A374" t="str">
            <v>500112</v>
          </cell>
          <cell r="B374" t="str">
            <v>TESORO PÚBLICO</v>
          </cell>
          <cell r="C374" t="str">
            <v>FISCO</v>
          </cell>
          <cell r="D374" t="str">
            <v>Fondo de Contingencia Estratégico</v>
          </cell>
        </row>
      </sheetData>
      <sheetData sheetId="4">
        <row r="3">
          <cell r="D3">
            <v>42</v>
          </cell>
          <cell r="E3">
            <v>42</v>
          </cell>
        </row>
        <row r="4">
          <cell r="B4">
            <v>10</v>
          </cell>
          <cell r="D4">
            <v>49</v>
          </cell>
          <cell r="E4">
            <v>35</v>
          </cell>
        </row>
        <row r="5">
          <cell r="B5">
            <v>11</v>
          </cell>
          <cell r="D5">
            <v>56</v>
          </cell>
          <cell r="E5">
            <v>28</v>
          </cell>
        </row>
        <row r="6">
          <cell r="B6">
            <v>12</v>
          </cell>
          <cell r="D6">
            <v>63</v>
          </cell>
          <cell r="E6">
            <v>21</v>
          </cell>
        </row>
        <row r="7">
          <cell r="B7">
            <v>13</v>
          </cell>
          <cell r="D7">
            <v>70</v>
          </cell>
          <cell r="E7">
            <v>14</v>
          </cell>
        </row>
        <row r="8">
          <cell r="B8">
            <v>14</v>
          </cell>
          <cell r="D8">
            <v>77</v>
          </cell>
          <cell r="E8">
            <v>7</v>
          </cell>
        </row>
        <row r="9">
          <cell r="B9">
            <v>15</v>
          </cell>
        </row>
        <row r="10">
          <cell r="B10">
            <v>20</v>
          </cell>
          <cell r="D10">
            <v>84</v>
          </cell>
        </row>
        <row r="11">
          <cell r="B11">
            <v>30</v>
          </cell>
          <cell r="D11">
            <v>91</v>
          </cell>
        </row>
        <row r="12">
          <cell r="B12">
            <v>40</v>
          </cell>
          <cell r="D12">
            <v>98</v>
          </cell>
        </row>
        <row r="13">
          <cell r="B13">
            <v>50</v>
          </cell>
          <cell r="D13">
            <v>105</v>
          </cell>
        </row>
        <row r="14">
          <cell r="B14">
            <v>60</v>
          </cell>
          <cell r="D14">
            <v>112</v>
          </cell>
        </row>
        <row r="15">
          <cell r="B15">
            <v>61</v>
          </cell>
          <cell r="D15">
            <v>119</v>
          </cell>
        </row>
        <row r="16">
          <cell r="B16">
            <v>70</v>
          </cell>
          <cell r="D16">
            <v>126</v>
          </cell>
        </row>
        <row r="17">
          <cell r="B17">
            <v>80</v>
          </cell>
        </row>
        <row r="18">
          <cell r="B18">
            <v>90</v>
          </cell>
        </row>
        <row r="24">
          <cell r="B24" t="str">
            <v>AUT. DE GOB.</v>
          </cell>
        </row>
        <row r="25">
          <cell r="B25" t="str">
            <v>JEFE SUP. DE SERVICIO</v>
          </cell>
        </row>
        <row r="26">
          <cell r="B26" t="str">
            <v>DIRECTIVO</v>
          </cell>
        </row>
        <row r="27">
          <cell r="B27" t="str">
            <v>PROFESIONAL</v>
          </cell>
        </row>
        <row r="28">
          <cell r="B28" t="str">
            <v>TÉCNICO</v>
          </cell>
        </row>
        <row r="29">
          <cell r="B29" t="str">
            <v>PROF_PED</v>
          </cell>
        </row>
        <row r="30">
          <cell r="B30" t="str">
            <v>TEC_PED</v>
          </cell>
        </row>
        <row r="31">
          <cell r="B31" t="str">
            <v>PROF_GESTION</v>
          </cell>
        </row>
        <row r="32">
          <cell r="B32" t="str">
            <v>PROF_SUPER</v>
          </cell>
        </row>
        <row r="33">
          <cell r="B33" t="str">
            <v>ADMINISTRATIVO</v>
          </cell>
        </row>
        <row r="34">
          <cell r="B34" t="str">
            <v>AUXILIAR</v>
          </cell>
        </row>
        <row r="36">
          <cell r="B36" t="str">
            <v>PERSONAL MÉDICO</v>
          </cell>
        </row>
        <row r="38">
          <cell r="B38" t="str">
            <v>JEFE SUP. DE SERVICIO</v>
          </cell>
        </row>
        <row r="39">
          <cell r="B39" t="str">
            <v>DIRECTIVO</v>
          </cell>
        </row>
        <row r="40">
          <cell r="B40" t="str">
            <v>PROFESIONAL</v>
          </cell>
        </row>
        <row r="41">
          <cell r="B41" t="str">
            <v>TÉCNICO</v>
          </cell>
        </row>
        <row r="42">
          <cell r="B42" t="str">
            <v>ADMINISTRATIVO</v>
          </cell>
        </row>
        <row r="43">
          <cell r="B43" t="str">
            <v>AUXILIAR</v>
          </cell>
        </row>
        <row r="44">
          <cell r="B44" t="str">
            <v>PERSONAL MÉDICO</v>
          </cell>
        </row>
        <row r="46">
          <cell r="B46" t="str">
            <v>JEFE SUP. DE SERVICIO</v>
          </cell>
        </row>
        <row r="47">
          <cell r="B47" t="str">
            <v>DIRECTIVO</v>
          </cell>
        </row>
        <row r="48">
          <cell r="B48" t="str">
            <v>PROFESIONAL</v>
          </cell>
        </row>
        <row r="49">
          <cell r="B49" t="str">
            <v>FISCALIZADOR</v>
          </cell>
        </row>
        <row r="50">
          <cell r="B50" t="str">
            <v>TÉCNICO</v>
          </cell>
        </row>
        <row r="51">
          <cell r="B51" t="str">
            <v>JEFATURA</v>
          </cell>
        </row>
        <row r="52">
          <cell r="B52" t="str">
            <v>ADMINISTRATIVO</v>
          </cell>
        </row>
        <row r="53">
          <cell r="B53" t="str">
            <v>AUXILIAR</v>
          </cell>
        </row>
        <row r="55">
          <cell r="B55" t="str">
            <v>ESC. SUPERIOR</v>
          </cell>
        </row>
        <row r="56">
          <cell r="B56" t="str">
            <v>ASISTENTES SOCIALES</v>
          </cell>
        </row>
        <row r="57">
          <cell r="B57" t="str">
            <v>ESC. EMPLEADOS</v>
          </cell>
        </row>
        <row r="59">
          <cell r="B59" t="str">
            <v>JEFE SUP. DE SERVICIO</v>
          </cell>
        </row>
        <row r="60">
          <cell r="B60" t="str">
            <v>DIRECTIVO</v>
          </cell>
        </row>
        <row r="61">
          <cell r="B61" t="str">
            <v>FISCAL</v>
          </cell>
        </row>
        <row r="62">
          <cell r="B62" t="str">
            <v>PROFESIONAL</v>
          </cell>
        </row>
        <row r="63">
          <cell r="B63" t="str">
            <v>TÉCNICO</v>
          </cell>
        </row>
        <row r="64">
          <cell r="B64" t="str">
            <v>ADMINISTRATIVO</v>
          </cell>
        </row>
        <row r="65">
          <cell r="B65" t="str">
            <v>AUXILIAR</v>
          </cell>
        </row>
        <row r="67">
          <cell r="B67" t="str">
            <v>AUT. DE GOB.</v>
          </cell>
        </row>
        <row r="68">
          <cell r="B68" t="str">
            <v>JEFE SUP. DE SERVICIO</v>
          </cell>
        </row>
        <row r="69">
          <cell r="B69" t="str">
            <v>DIRECTIVO</v>
          </cell>
        </row>
        <row r="70">
          <cell r="B70" t="str">
            <v>PROFESIONAL</v>
          </cell>
        </row>
        <row r="71">
          <cell r="B71" t="str">
            <v>TÉCNICO</v>
          </cell>
        </row>
        <row r="72">
          <cell r="B72" t="str">
            <v>ADMINISTRATIVO</v>
          </cell>
        </row>
        <row r="73">
          <cell r="B73" t="str">
            <v>AUXILIAR</v>
          </cell>
        </row>
        <row r="74">
          <cell r="B74" t="str">
            <v>FISCALIZADOR</v>
          </cell>
        </row>
        <row r="75">
          <cell r="B75" t="str">
            <v>JEFATURA</v>
          </cell>
        </row>
        <row r="76">
          <cell r="B76" t="str">
            <v>ESC. SUPERIOR</v>
          </cell>
        </row>
        <row r="77">
          <cell r="B77" t="str">
            <v>ASISTENTES SOCIALES</v>
          </cell>
        </row>
        <row r="78">
          <cell r="B78" t="str">
            <v>ESC. EMPLEADOS</v>
          </cell>
        </row>
        <row r="79">
          <cell r="B79" t="str">
            <v>FISCAL</v>
          </cell>
        </row>
        <row r="81">
          <cell r="B81" t="str">
            <v>DIRECTIVO</v>
          </cell>
        </row>
        <row r="82">
          <cell r="B82" t="str">
            <v>PROFESIONAL</v>
          </cell>
        </row>
        <row r="83">
          <cell r="B83" t="str">
            <v>FISCALIZADOR</v>
          </cell>
        </row>
        <row r="84">
          <cell r="B84" t="str">
            <v>TÉCNICO</v>
          </cell>
        </row>
        <row r="85">
          <cell r="B85" t="str">
            <v>JEFATURA</v>
          </cell>
        </row>
        <row r="86">
          <cell r="B86" t="str">
            <v>ADMINISTRATIVO</v>
          </cell>
        </row>
        <row r="87">
          <cell r="B87" t="str">
            <v>AUXILIAR</v>
          </cell>
        </row>
        <row r="88">
          <cell r="B88" t="str">
            <v>PERSONAL MÉDICO</v>
          </cell>
        </row>
        <row r="90">
          <cell r="B90" t="str">
            <v>DIRECTIVO</v>
          </cell>
        </row>
        <row r="91">
          <cell r="B91" t="str">
            <v>PROFESIONAL</v>
          </cell>
        </row>
        <row r="92">
          <cell r="B92" t="str">
            <v>PROFESOR</v>
          </cell>
        </row>
        <row r="94">
          <cell r="B94" t="str">
            <v>PROFESIONAL</v>
          </cell>
        </row>
        <row r="95">
          <cell r="B95" t="str">
            <v>TÉCNICO</v>
          </cell>
        </row>
        <row r="96">
          <cell r="B96" t="str">
            <v>ADMINISTRATIVO</v>
          </cell>
        </row>
        <row r="97">
          <cell r="B97" t="str">
            <v>AUXILIAR</v>
          </cell>
        </row>
        <row r="99">
          <cell r="B99" t="str">
            <v>DIRECTIVO</v>
          </cell>
        </row>
        <row r="100">
          <cell r="B100" t="str">
            <v>PROFESIONAL</v>
          </cell>
        </row>
        <row r="101">
          <cell r="B101" t="str">
            <v>PROF_PED</v>
          </cell>
        </row>
        <row r="102">
          <cell r="B102" t="str">
            <v>TÉCNICO</v>
          </cell>
        </row>
        <row r="103">
          <cell r="B103" t="str">
            <v>TEC_PED</v>
          </cell>
        </row>
        <row r="104">
          <cell r="B104" t="str">
            <v>ADMINISTRATIVO</v>
          </cell>
        </row>
        <row r="105">
          <cell r="B105" t="str">
            <v>AUXILIAR</v>
          </cell>
        </row>
        <row r="143">
          <cell r="B143" t="str">
            <v>13</v>
          </cell>
        </row>
        <row r="144">
          <cell r="B144" t="str">
            <v>14</v>
          </cell>
        </row>
        <row r="145">
          <cell r="B145" t="str">
            <v>01</v>
          </cell>
        </row>
        <row r="146">
          <cell r="B146" t="str">
            <v>02</v>
          </cell>
        </row>
        <row r="147">
          <cell r="B147" t="str">
            <v>03</v>
          </cell>
        </row>
        <row r="148">
          <cell r="B148" t="str">
            <v>04</v>
          </cell>
        </row>
        <row r="149">
          <cell r="B149" t="str">
            <v>05</v>
          </cell>
        </row>
        <row r="150">
          <cell r="B150" t="str">
            <v>06</v>
          </cell>
        </row>
        <row r="161">
          <cell r="B161">
            <v>1</v>
          </cell>
        </row>
        <row r="162">
          <cell r="B162">
            <v>2</v>
          </cell>
        </row>
        <row r="163">
          <cell r="B163">
            <v>3</v>
          </cell>
        </row>
        <row r="164">
          <cell r="B164">
            <v>4</v>
          </cell>
        </row>
        <row r="165">
          <cell r="B165" t="str">
            <v>5A</v>
          </cell>
        </row>
        <row r="166">
          <cell r="B166" t="str">
            <v>5B</v>
          </cell>
        </row>
        <row r="167">
          <cell r="B167" t="str">
            <v>6A</v>
          </cell>
        </row>
        <row r="168">
          <cell r="B168" t="str">
            <v>6B</v>
          </cell>
        </row>
        <row r="169">
          <cell r="B169">
            <v>7</v>
          </cell>
        </row>
        <row r="170">
          <cell r="B170">
            <v>8</v>
          </cell>
        </row>
        <row r="171">
          <cell r="B171">
            <v>9</v>
          </cell>
        </row>
        <row r="172">
          <cell r="B172">
            <v>10</v>
          </cell>
        </row>
        <row r="173">
          <cell r="B173">
            <v>11</v>
          </cell>
        </row>
        <row r="174">
          <cell r="B174">
            <v>12</v>
          </cell>
        </row>
        <row r="175">
          <cell r="B175">
            <v>13</v>
          </cell>
        </row>
        <row r="180">
          <cell r="B180" t="str">
            <v>AUTORIZADO</v>
          </cell>
        </row>
        <row r="181">
          <cell r="B181" t="str">
            <v>REDUCIDO</v>
          </cell>
        </row>
        <row r="182">
          <cell r="B182" t="str">
            <v>RECHAZADO</v>
          </cell>
        </row>
        <row r="183">
          <cell r="B183" t="str">
            <v>PENDIENTE</v>
          </cell>
        </row>
        <row r="184">
          <cell r="B184" t="str">
            <v>NC</v>
          </cell>
        </row>
        <row r="185">
          <cell r="B185" t="str">
            <v>AMPLIADO</v>
          </cell>
        </row>
        <row r="189">
          <cell r="B189" t="str">
            <v>D</v>
          </cell>
        </row>
        <row r="190">
          <cell r="B190" t="str">
            <v>S</v>
          </cell>
        </row>
        <row r="191">
          <cell r="B191" t="str">
            <v>H</v>
          </cell>
        </row>
        <row r="192">
          <cell r="B192" t="str">
            <v>C</v>
          </cell>
        </row>
        <row r="193">
          <cell r="B193" t="str">
            <v>CS</v>
          </cell>
        </row>
        <row r="194">
          <cell r="B194" t="str">
            <v>CR</v>
          </cell>
        </row>
        <row r="196">
          <cell r="B196" t="str">
            <v>PLANTA</v>
          </cell>
        </row>
        <row r="197">
          <cell r="B197" t="str">
            <v>CONTRATA</v>
          </cell>
        </row>
        <row r="198">
          <cell r="B198" t="str">
            <v>CT</v>
          </cell>
        </row>
        <row r="199">
          <cell r="B199" t="str">
            <v>HAG</v>
          </cell>
        </row>
        <row r="200">
          <cell r="B200" t="str">
            <v>JP</v>
          </cell>
        </row>
        <row r="201">
          <cell r="B201" t="str">
            <v>JORNAL</v>
          </cell>
        </row>
        <row r="202">
          <cell r="B202" t="str">
            <v>HONORARIO</v>
          </cell>
        </row>
        <row r="203">
          <cell r="B203" t="str">
            <v>CONTRATA_FD</v>
          </cell>
        </row>
        <row r="204">
          <cell r="B204" t="str">
            <v>CT_FD</v>
          </cell>
        </row>
        <row r="205">
          <cell r="B205" t="str">
            <v>ADSCRITO</v>
          </cell>
        </row>
        <row r="206">
          <cell r="B206" t="str">
            <v>LGN</v>
          </cell>
        </row>
        <row r="207">
          <cell r="B207" t="str">
            <v>VIGILANTE</v>
          </cell>
        </row>
        <row r="208">
          <cell r="B208" t="str">
            <v>BECARIOS</v>
          </cell>
        </row>
        <row r="209">
          <cell r="B209" t="str">
            <v>PLANTA_FD</v>
          </cell>
        </row>
        <row r="216">
          <cell r="B216" t="str">
            <v>TOT</v>
          </cell>
        </row>
        <row r="217">
          <cell r="B217" t="str">
            <v>PAR</v>
          </cell>
        </row>
        <row r="218">
          <cell r="B218" t="str">
            <v>SDR</v>
          </cell>
        </row>
        <row r="219">
          <cell r="B219" t="str">
            <v>PEN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2772-3C28-41B7-85E0-97E1BD6CBB5D}">
  <dimension ref="A1:N60"/>
  <sheetViews>
    <sheetView view="pageBreakPreview" zoomScale="90" zoomScaleNormal="90" zoomScaleSheetLayoutView="90" workbookViewId="0">
      <selection activeCell="B67" sqref="B67"/>
    </sheetView>
  </sheetViews>
  <sheetFormatPr baseColWidth="10" defaultRowHeight="15" x14ac:dyDescent="0.25"/>
  <cols>
    <col min="1" max="1" width="38.7109375" customWidth="1"/>
    <col min="2" max="3" width="13.85546875" customWidth="1"/>
    <col min="4" max="4" width="15.28515625" bestFit="1" customWidth="1"/>
    <col min="5" max="5" width="14.7109375" customWidth="1"/>
    <col min="6" max="7" width="13.85546875" customWidth="1"/>
    <col min="8" max="8" width="15.28515625" bestFit="1" customWidth="1"/>
    <col min="9" max="9" width="14.7109375" customWidth="1"/>
    <col min="10" max="12" width="13.85546875" customWidth="1"/>
    <col min="13" max="13" width="14.7109375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62" t="str">
        <f>+_xlfn.CONCAT("1.-Número de días de licencia médica presentadas entre Enero y ",[2]Datos!$D$197," de 2025,  según género del funcionario afecto, tipo y rango de duración de la licencia médica")</f>
        <v>1.-Número de días de licencia médica presentadas entre Enero y Junio de 2025,  según género del funcionario afecto, tipo y rango de duración de la licencia médica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63" t="s">
        <v>0</v>
      </c>
      <c r="B4" s="50" t="s">
        <v>1</v>
      </c>
      <c r="C4" s="51"/>
      <c r="D4" s="51"/>
      <c r="E4" s="51"/>
      <c r="F4" s="51"/>
      <c r="G4" s="51"/>
      <c r="H4" s="51"/>
      <c r="I4" s="52"/>
      <c r="J4" s="53" t="s">
        <v>2</v>
      </c>
      <c r="K4" s="54"/>
      <c r="L4" s="54"/>
      <c r="M4" s="55"/>
    </row>
    <row r="5" spans="1:13" x14ac:dyDescent="0.25">
      <c r="A5" s="63"/>
      <c r="B5" s="59" t="s">
        <v>3</v>
      </c>
      <c r="C5" s="60"/>
      <c r="D5" s="60"/>
      <c r="E5" s="61"/>
      <c r="F5" s="59" t="s">
        <v>4</v>
      </c>
      <c r="G5" s="60"/>
      <c r="H5" s="60"/>
      <c r="I5" s="61"/>
      <c r="J5" s="56"/>
      <c r="K5" s="57"/>
      <c r="L5" s="57"/>
      <c r="M5" s="58"/>
    </row>
    <row r="6" spans="1:13" ht="60" x14ac:dyDescent="0.25">
      <c r="A6" s="63"/>
      <c r="B6" s="4" t="s">
        <v>5</v>
      </c>
      <c r="C6" s="5" t="s">
        <v>6</v>
      </c>
      <c r="D6" s="6" t="s">
        <v>7</v>
      </c>
      <c r="E6" s="7" t="s">
        <v>8</v>
      </c>
      <c r="F6" s="4" t="s">
        <v>5</v>
      </c>
      <c r="G6" s="5" t="s">
        <v>6</v>
      </c>
      <c r="H6" s="6" t="s">
        <v>7</v>
      </c>
      <c r="I6" s="7" t="s">
        <v>8</v>
      </c>
      <c r="J6" s="4" t="s">
        <v>5</v>
      </c>
      <c r="K6" s="5" t="s">
        <v>6</v>
      </c>
      <c r="L6" s="6" t="s">
        <v>7</v>
      </c>
      <c r="M6" s="8" t="s">
        <v>8</v>
      </c>
    </row>
    <row r="7" spans="1:13" ht="15.75" x14ac:dyDescent="0.25">
      <c r="A7" s="9" t="s">
        <v>9</v>
      </c>
      <c r="B7" s="10">
        <f>[2]Datos!D111+[2]Datos!D112</f>
        <v>248</v>
      </c>
      <c r="C7" s="11">
        <f>[2]Datos!E111+[2]Datos!E112</f>
        <v>190</v>
      </c>
      <c r="D7" s="12">
        <f>[2]Datos!F111+[2]Datos!F112</f>
        <v>1730</v>
      </c>
      <c r="E7" s="13">
        <f t="shared" ref="E7:E14" si="0">SUM(B7:D7)</f>
        <v>2168</v>
      </c>
      <c r="F7" s="10">
        <f>[2]Datos!H111+[2]Datos!H112</f>
        <v>574</v>
      </c>
      <c r="G7" s="11">
        <f>[2]Datos!I111+[2]Datos!I112</f>
        <v>371</v>
      </c>
      <c r="H7" s="12">
        <f>[2]Datos!J111+[2]Datos!J112</f>
        <v>3033</v>
      </c>
      <c r="I7" s="13">
        <f t="shared" ref="I7:I14" si="1">SUM(F7:H7)</f>
        <v>3978</v>
      </c>
      <c r="J7" s="10">
        <f t="shared" ref="J7:L13" si="2">B7+F7</f>
        <v>822</v>
      </c>
      <c r="K7" s="11">
        <f t="shared" si="2"/>
        <v>561</v>
      </c>
      <c r="L7" s="12">
        <f t="shared" si="2"/>
        <v>4763</v>
      </c>
      <c r="M7" s="13">
        <f t="shared" ref="M7:M14" si="3">+J7+K7+L7</f>
        <v>6146</v>
      </c>
    </row>
    <row r="8" spans="1:13" ht="15.75" x14ac:dyDescent="0.25">
      <c r="A8" s="14" t="s">
        <v>10</v>
      </c>
      <c r="B8" s="15">
        <f>[2]Datos!D113</f>
        <v>2</v>
      </c>
      <c r="C8" s="16">
        <f>[2]Datos!E113</f>
        <v>0</v>
      </c>
      <c r="D8" s="17">
        <f>[2]Datos!F113</f>
        <v>0</v>
      </c>
      <c r="E8" s="18">
        <f t="shared" si="0"/>
        <v>2</v>
      </c>
      <c r="F8" s="15">
        <f>[2]Datos!H113</f>
        <v>0</v>
      </c>
      <c r="G8" s="16">
        <f>[2]Datos!I113</f>
        <v>0</v>
      </c>
      <c r="H8" s="17">
        <f>[2]Datos!J113</f>
        <v>641</v>
      </c>
      <c r="I8" s="18">
        <f t="shared" si="1"/>
        <v>641</v>
      </c>
      <c r="J8" s="15">
        <f t="shared" si="2"/>
        <v>2</v>
      </c>
      <c r="K8" s="16">
        <f t="shared" si="2"/>
        <v>0</v>
      </c>
      <c r="L8" s="17">
        <f t="shared" si="2"/>
        <v>641</v>
      </c>
      <c r="M8" s="18">
        <f t="shared" si="3"/>
        <v>643</v>
      </c>
    </row>
    <row r="9" spans="1:13" ht="15.75" x14ac:dyDescent="0.25">
      <c r="A9" s="14" t="s">
        <v>11</v>
      </c>
      <c r="B9" s="15">
        <f>[2]Datos!D114</f>
        <v>0</v>
      </c>
      <c r="C9" s="16">
        <f>[2]Datos!E114</f>
        <v>0</v>
      </c>
      <c r="D9" s="17">
        <f>[2]Datos!F114</f>
        <v>0</v>
      </c>
      <c r="E9" s="18">
        <f t="shared" si="0"/>
        <v>0</v>
      </c>
      <c r="F9" s="15">
        <f>[2]Datos!H114</f>
        <v>0</v>
      </c>
      <c r="G9" s="16">
        <f>[2]Datos!I114</f>
        <v>63</v>
      </c>
      <c r="H9" s="17">
        <f>[2]Datos!J114</f>
        <v>210</v>
      </c>
      <c r="I9" s="18">
        <f t="shared" si="1"/>
        <v>273</v>
      </c>
      <c r="J9" s="15">
        <f t="shared" si="2"/>
        <v>0</v>
      </c>
      <c r="K9" s="16">
        <f t="shared" si="2"/>
        <v>63</v>
      </c>
      <c r="L9" s="17">
        <f t="shared" si="2"/>
        <v>210</v>
      </c>
      <c r="M9" s="18">
        <f t="shared" si="3"/>
        <v>273</v>
      </c>
    </row>
    <row r="10" spans="1:13" ht="15.75" x14ac:dyDescent="0.25">
      <c r="A10" s="14" t="s">
        <v>12</v>
      </c>
      <c r="B10" s="15">
        <f>[2]Datos!D115+[2]Datos!D116</f>
        <v>6</v>
      </c>
      <c r="C10" s="16">
        <f>[2]Datos!E115+[2]Datos!E116</f>
        <v>9</v>
      </c>
      <c r="D10" s="17">
        <f>[2]Datos!F115+[2]Datos!F116</f>
        <v>0</v>
      </c>
      <c r="E10" s="18">
        <f t="shared" si="0"/>
        <v>15</v>
      </c>
      <c r="F10" s="15">
        <f>[2]Datos!H115+[2]Datos!H116</f>
        <v>6</v>
      </c>
      <c r="G10" s="16">
        <f>[2]Datos!I115+[2]Datos!I116</f>
        <v>0</v>
      </c>
      <c r="H10" s="17">
        <f>[2]Datos!J115+[2]Datos!J116</f>
        <v>11</v>
      </c>
      <c r="I10" s="18">
        <f t="shared" si="1"/>
        <v>17</v>
      </c>
      <c r="J10" s="15">
        <f t="shared" si="2"/>
        <v>12</v>
      </c>
      <c r="K10" s="16">
        <f t="shared" si="2"/>
        <v>9</v>
      </c>
      <c r="L10" s="17">
        <f t="shared" si="2"/>
        <v>11</v>
      </c>
      <c r="M10" s="18">
        <f t="shared" si="3"/>
        <v>32</v>
      </c>
    </row>
    <row r="11" spans="1:13" ht="15.75" x14ac:dyDescent="0.25">
      <c r="A11" s="14" t="s">
        <v>13</v>
      </c>
      <c r="B11" s="15">
        <f>[2]Datos!D117+[2]Datos!D118</f>
        <v>0</v>
      </c>
      <c r="C11" s="16">
        <f>[2]Datos!E117+[2]Datos!E118</f>
        <v>0</v>
      </c>
      <c r="D11" s="17">
        <f>[2]Datos!F117+[2]Datos!F118</f>
        <v>0</v>
      </c>
      <c r="E11" s="18">
        <f t="shared" si="0"/>
        <v>0</v>
      </c>
      <c r="F11" s="15">
        <f>[2]Datos!H117+[2]Datos!H118</f>
        <v>0</v>
      </c>
      <c r="G11" s="16">
        <f>[2]Datos!I117+[2]Datos!I118</f>
        <v>0</v>
      </c>
      <c r="H11" s="17">
        <f>[2]Datos!J117+[2]Datos!J118</f>
        <v>0</v>
      </c>
      <c r="I11" s="18">
        <f t="shared" si="1"/>
        <v>0</v>
      </c>
      <c r="J11" s="15">
        <f t="shared" si="2"/>
        <v>0</v>
      </c>
      <c r="K11" s="16">
        <f t="shared" si="2"/>
        <v>0</v>
      </c>
      <c r="L11" s="17">
        <f t="shared" si="2"/>
        <v>0</v>
      </c>
      <c r="M11" s="18">
        <f t="shared" si="3"/>
        <v>0</v>
      </c>
    </row>
    <row r="12" spans="1:13" ht="15.75" x14ac:dyDescent="0.25">
      <c r="A12" s="14" t="s">
        <v>14</v>
      </c>
      <c r="B12" s="15">
        <f>[2]Datos!D119</f>
        <v>0</v>
      </c>
      <c r="C12" s="16">
        <f>[2]Datos!E119</f>
        <v>0</v>
      </c>
      <c r="D12" s="17">
        <f>[2]Datos!F119</f>
        <v>0</v>
      </c>
      <c r="E12" s="18">
        <f t="shared" si="0"/>
        <v>0</v>
      </c>
      <c r="F12" s="15">
        <f>[2]Datos!H119</f>
        <v>0</v>
      </c>
      <c r="G12" s="16">
        <f>[2]Datos!I119</f>
        <v>25</v>
      </c>
      <c r="H12" s="17">
        <f>[2]Datos!J119</f>
        <v>82</v>
      </c>
      <c r="I12" s="18">
        <f t="shared" si="1"/>
        <v>107</v>
      </c>
      <c r="J12" s="15">
        <f t="shared" si="2"/>
        <v>0</v>
      </c>
      <c r="K12" s="16">
        <f t="shared" si="2"/>
        <v>25</v>
      </c>
      <c r="L12" s="17">
        <f t="shared" si="2"/>
        <v>82</v>
      </c>
      <c r="M12" s="18">
        <f t="shared" si="3"/>
        <v>107</v>
      </c>
    </row>
    <row r="13" spans="1:13" ht="15.75" x14ac:dyDescent="0.25">
      <c r="A13" s="14" t="s">
        <v>15</v>
      </c>
      <c r="B13" s="15">
        <f>SUM([2]Datos!D121:D124)</f>
        <v>0</v>
      </c>
      <c r="C13" s="16">
        <f>SUM([2]Datos!E121:E124)</f>
        <v>0</v>
      </c>
      <c r="D13" s="17">
        <f>SUM([2]Datos!F121:F124)</f>
        <v>0</v>
      </c>
      <c r="E13" s="18">
        <f t="shared" si="0"/>
        <v>0</v>
      </c>
      <c r="F13" s="15">
        <f>SUM([2]Datos!H121:H124)</f>
        <v>0</v>
      </c>
      <c r="G13" s="16">
        <f>SUM([2]Datos!I121:I124)</f>
        <v>0</v>
      </c>
      <c r="H13" s="17">
        <f>SUM([2]Datos!J121:J124)</f>
        <v>60</v>
      </c>
      <c r="I13" s="18">
        <f t="shared" si="1"/>
        <v>60</v>
      </c>
      <c r="J13" s="15">
        <f t="shared" si="2"/>
        <v>0</v>
      </c>
      <c r="K13" s="16">
        <f t="shared" si="2"/>
        <v>0</v>
      </c>
      <c r="L13" s="17">
        <f t="shared" si="2"/>
        <v>60</v>
      </c>
      <c r="M13" s="18">
        <f t="shared" si="3"/>
        <v>60</v>
      </c>
    </row>
    <row r="14" spans="1:13" ht="15.75" x14ac:dyDescent="0.25">
      <c r="A14" s="19" t="s">
        <v>2</v>
      </c>
      <c r="B14" s="20">
        <f>SUM(B7:B13)</f>
        <v>256</v>
      </c>
      <c r="C14" s="21">
        <f>SUM(C7:C13)</f>
        <v>199</v>
      </c>
      <c r="D14" s="22">
        <f>SUM(D7:D13)</f>
        <v>1730</v>
      </c>
      <c r="E14" s="23">
        <f t="shared" si="0"/>
        <v>2185</v>
      </c>
      <c r="F14" s="20">
        <f>SUM(F7:F13)</f>
        <v>580</v>
      </c>
      <c r="G14" s="21">
        <f>SUM(G7:G13)</f>
        <v>459</v>
      </c>
      <c r="H14" s="22">
        <f>SUM(H7:H13)</f>
        <v>4037</v>
      </c>
      <c r="I14" s="23">
        <f t="shared" si="1"/>
        <v>5076</v>
      </c>
      <c r="J14" s="20">
        <f>SUM(J7:J13)</f>
        <v>836</v>
      </c>
      <c r="K14" s="21">
        <f>SUM(K7:K13)</f>
        <v>658</v>
      </c>
      <c r="L14" s="22">
        <f>SUM(L7:L13)</f>
        <v>5767</v>
      </c>
      <c r="M14" s="23">
        <f t="shared" si="3"/>
        <v>7261</v>
      </c>
    </row>
    <row r="15" spans="1:13" ht="15.75" x14ac:dyDescent="0.25">
      <c r="A15" s="24" t="s">
        <v>16</v>
      </c>
      <c r="B15" s="25"/>
      <c r="C15" s="26"/>
      <c r="D15" s="26"/>
      <c r="E15" s="27">
        <f>+E14/$M$14</f>
        <v>0.30092273791488777</v>
      </c>
      <c r="F15" s="25"/>
      <c r="G15" s="26"/>
      <c r="H15" s="26"/>
      <c r="I15" s="27">
        <f>+I14/$M$14</f>
        <v>0.69907726208511223</v>
      </c>
      <c r="J15" s="25"/>
      <c r="K15" s="26"/>
      <c r="L15" s="26"/>
      <c r="M15" s="27">
        <f>+M14/$M$14</f>
        <v>1</v>
      </c>
    </row>
    <row r="16" spans="1:13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.75" x14ac:dyDescent="0.3">
      <c r="A17" s="62" t="str">
        <f>_xlfn.CONCAT("2.-Número de licencias médicas presentadas entre Enero y ",[2]Datos!$D$197," de 2025, según género del funcionario afecto, tipo y rango de duración de la licencia médica")</f>
        <v>2.-Número de licencias médicas presentadas entre Enero y Junio de 2025, según género del funcionario afecto, tipo y rango de duración de la licencia médica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49" t="s">
        <v>17</v>
      </c>
      <c r="B19" s="50" t="s">
        <v>1</v>
      </c>
      <c r="C19" s="51"/>
      <c r="D19" s="51"/>
      <c r="E19" s="51"/>
      <c r="F19" s="51"/>
      <c r="G19" s="51"/>
      <c r="H19" s="51"/>
      <c r="I19" s="52"/>
      <c r="J19" s="53" t="s">
        <v>2</v>
      </c>
      <c r="K19" s="54"/>
      <c r="L19" s="54"/>
      <c r="M19" s="55"/>
    </row>
    <row r="20" spans="1:13" x14ac:dyDescent="0.25">
      <c r="A20" s="49"/>
      <c r="B20" s="59" t="s">
        <v>3</v>
      </c>
      <c r="C20" s="60"/>
      <c r="D20" s="60"/>
      <c r="E20" s="61"/>
      <c r="F20" s="59" t="s">
        <v>4</v>
      </c>
      <c r="G20" s="60"/>
      <c r="H20" s="60"/>
      <c r="I20" s="61"/>
      <c r="J20" s="56"/>
      <c r="K20" s="57"/>
      <c r="L20" s="57"/>
      <c r="M20" s="58"/>
    </row>
    <row r="21" spans="1:13" ht="60" x14ac:dyDescent="0.25">
      <c r="A21" s="49"/>
      <c r="B21" s="4" t="s">
        <v>5</v>
      </c>
      <c r="C21" s="5" t="s">
        <v>6</v>
      </c>
      <c r="D21" s="6" t="s">
        <v>7</v>
      </c>
      <c r="E21" s="7" t="s">
        <v>8</v>
      </c>
      <c r="F21" s="4" t="s">
        <v>5</v>
      </c>
      <c r="G21" s="5" t="s">
        <v>6</v>
      </c>
      <c r="H21" s="6" t="s">
        <v>7</v>
      </c>
      <c r="I21" s="7" t="s">
        <v>8</v>
      </c>
      <c r="J21" s="4" t="s">
        <v>5</v>
      </c>
      <c r="K21" s="5" t="s">
        <v>6</v>
      </c>
      <c r="L21" s="6" t="s">
        <v>7</v>
      </c>
      <c r="M21" s="8" t="s">
        <v>8</v>
      </c>
    </row>
    <row r="22" spans="1:13" ht="15.75" x14ac:dyDescent="0.25">
      <c r="A22" s="9" t="s">
        <v>9</v>
      </c>
      <c r="B22" s="10">
        <f>[2]Datos!D134+[2]Datos!D135</f>
        <v>115</v>
      </c>
      <c r="C22" s="11">
        <f>[2]Datos!E134+[2]Datos!E135</f>
        <v>34</v>
      </c>
      <c r="D22" s="12">
        <f>[2]Datos!F134+[2]Datos!F135</f>
        <v>75</v>
      </c>
      <c r="E22" s="13">
        <f t="shared" ref="E22:E29" si="4">SUM(B22:D22)</f>
        <v>224</v>
      </c>
      <c r="F22" s="10">
        <f>[2]Datos!H134+[2]Datos!H135</f>
        <v>270</v>
      </c>
      <c r="G22" s="11">
        <f>[2]Datos!I134+[2]Datos!I135</f>
        <v>69</v>
      </c>
      <c r="H22" s="12">
        <f>[2]Datos!J134+[2]Datos!J135</f>
        <v>150</v>
      </c>
      <c r="I22" s="13">
        <f t="shared" ref="I22:I29" si="5">SUM(F22:H22)</f>
        <v>489</v>
      </c>
      <c r="J22" s="10">
        <f t="shared" ref="J22:L28" si="6">B22+F22</f>
        <v>385</v>
      </c>
      <c r="K22" s="11">
        <f t="shared" si="6"/>
        <v>103</v>
      </c>
      <c r="L22" s="12">
        <f t="shared" si="6"/>
        <v>225</v>
      </c>
      <c r="M22" s="13">
        <f t="shared" ref="M22:M28" si="7">SUM(J22:L22)</f>
        <v>713</v>
      </c>
    </row>
    <row r="23" spans="1:13" ht="15.75" x14ac:dyDescent="0.25">
      <c r="A23" s="14" t="s">
        <v>10</v>
      </c>
      <c r="B23" s="15">
        <f>[2]Datos!D136</f>
        <v>1</v>
      </c>
      <c r="C23" s="16">
        <f>[2]Datos!E136</f>
        <v>0</v>
      </c>
      <c r="D23" s="17">
        <f>[2]Datos!F136</f>
        <v>0</v>
      </c>
      <c r="E23" s="18">
        <f t="shared" si="4"/>
        <v>1</v>
      </c>
      <c r="F23" s="15">
        <f>[2]Datos!H136</f>
        <v>0</v>
      </c>
      <c r="G23" s="16">
        <f>[2]Datos!I136</f>
        <v>0</v>
      </c>
      <c r="H23" s="17">
        <f>[2]Datos!J136</f>
        <v>10</v>
      </c>
      <c r="I23" s="18">
        <f t="shared" si="5"/>
        <v>10</v>
      </c>
      <c r="J23" s="15">
        <f t="shared" si="6"/>
        <v>1</v>
      </c>
      <c r="K23" s="16">
        <f t="shared" si="6"/>
        <v>0</v>
      </c>
      <c r="L23" s="17">
        <f t="shared" si="6"/>
        <v>10</v>
      </c>
      <c r="M23" s="18">
        <f t="shared" si="7"/>
        <v>11</v>
      </c>
    </row>
    <row r="24" spans="1:13" ht="15.75" x14ac:dyDescent="0.25">
      <c r="A24" s="14" t="s">
        <v>11</v>
      </c>
      <c r="B24" s="15">
        <f>[2]Datos!D137</f>
        <v>0</v>
      </c>
      <c r="C24" s="16">
        <f>[2]Datos!E137</f>
        <v>0</v>
      </c>
      <c r="D24" s="17">
        <f>[2]Datos!F137</f>
        <v>0</v>
      </c>
      <c r="E24" s="18">
        <f t="shared" si="4"/>
        <v>0</v>
      </c>
      <c r="F24" s="15">
        <f>[2]Datos!H137</f>
        <v>0</v>
      </c>
      <c r="G24" s="16">
        <f>[2]Datos!I137</f>
        <v>9</v>
      </c>
      <c r="H24" s="17">
        <f>[2]Datos!J137</f>
        <v>8</v>
      </c>
      <c r="I24" s="18">
        <f t="shared" si="5"/>
        <v>17</v>
      </c>
      <c r="J24" s="15">
        <f t="shared" si="6"/>
        <v>0</v>
      </c>
      <c r="K24" s="16">
        <f t="shared" si="6"/>
        <v>9</v>
      </c>
      <c r="L24" s="17">
        <f t="shared" si="6"/>
        <v>8</v>
      </c>
      <c r="M24" s="18">
        <f t="shared" si="7"/>
        <v>17</v>
      </c>
    </row>
    <row r="25" spans="1:13" ht="15.75" x14ac:dyDescent="0.25">
      <c r="A25" s="14" t="s">
        <v>12</v>
      </c>
      <c r="B25" s="15">
        <f>[2]Datos!D138+[2]Datos!D139</f>
        <v>3</v>
      </c>
      <c r="C25" s="16">
        <f>[2]Datos!E138+[2]Datos!E139</f>
        <v>1</v>
      </c>
      <c r="D25" s="17">
        <f>[2]Datos!F138+[2]Datos!F139</f>
        <v>0</v>
      </c>
      <c r="E25" s="18">
        <f t="shared" si="4"/>
        <v>4</v>
      </c>
      <c r="F25" s="15">
        <f>[2]Datos!H138+[2]Datos!H139</f>
        <v>3</v>
      </c>
      <c r="G25" s="16">
        <f>[2]Datos!I138+[2]Datos!I139</f>
        <v>0</v>
      </c>
      <c r="H25" s="17">
        <f>[2]Datos!J138+[2]Datos!J139</f>
        <v>1</v>
      </c>
      <c r="I25" s="18">
        <f t="shared" si="5"/>
        <v>4</v>
      </c>
      <c r="J25" s="15">
        <f t="shared" si="6"/>
        <v>6</v>
      </c>
      <c r="K25" s="16">
        <f t="shared" si="6"/>
        <v>1</v>
      </c>
      <c r="L25" s="17">
        <f t="shared" si="6"/>
        <v>1</v>
      </c>
      <c r="M25" s="18">
        <f t="shared" si="7"/>
        <v>8</v>
      </c>
    </row>
    <row r="26" spans="1:13" ht="15.75" x14ac:dyDescent="0.25">
      <c r="A26" s="14" t="s">
        <v>13</v>
      </c>
      <c r="B26" s="15">
        <f>[2]Datos!D140+[2]Datos!D141</f>
        <v>0</v>
      </c>
      <c r="C26" s="16">
        <f>[2]Datos!E140+[2]Datos!E141</f>
        <v>0</v>
      </c>
      <c r="D26" s="17">
        <f>[2]Datos!F140+[2]Datos!F141</f>
        <v>0</v>
      </c>
      <c r="E26" s="18">
        <f t="shared" si="4"/>
        <v>0</v>
      </c>
      <c r="F26" s="15">
        <f>[2]Datos!H140+[2]Datos!H141</f>
        <v>0</v>
      </c>
      <c r="G26" s="16">
        <f>[2]Datos!I140+[2]Datos!I141</f>
        <v>0</v>
      </c>
      <c r="H26" s="17">
        <f>[2]Datos!J140+[2]Datos!J141</f>
        <v>0</v>
      </c>
      <c r="I26" s="18">
        <f t="shared" si="5"/>
        <v>0</v>
      </c>
      <c r="J26" s="15">
        <f t="shared" si="6"/>
        <v>0</v>
      </c>
      <c r="K26" s="16">
        <f t="shared" si="6"/>
        <v>0</v>
      </c>
      <c r="L26" s="17">
        <f t="shared" si="6"/>
        <v>0</v>
      </c>
      <c r="M26" s="18">
        <f t="shared" si="7"/>
        <v>0</v>
      </c>
    </row>
    <row r="27" spans="1:13" ht="15.75" x14ac:dyDescent="0.25">
      <c r="A27" s="14" t="s">
        <v>14</v>
      </c>
      <c r="B27" s="15">
        <f>+[2]Datos!D142</f>
        <v>0</v>
      </c>
      <c r="C27" s="16">
        <f>+[2]Datos!E142</f>
        <v>0</v>
      </c>
      <c r="D27" s="17">
        <f>+[2]Datos!F142</f>
        <v>0</v>
      </c>
      <c r="E27" s="18">
        <f t="shared" si="4"/>
        <v>0</v>
      </c>
      <c r="F27" s="15">
        <f>+[2]Datos!H142</f>
        <v>0</v>
      </c>
      <c r="G27" s="16">
        <f>+[2]Datos!I142</f>
        <v>4</v>
      </c>
      <c r="H27" s="17">
        <f>+[2]Datos!J142</f>
        <v>6</v>
      </c>
      <c r="I27" s="18">
        <f t="shared" si="5"/>
        <v>10</v>
      </c>
      <c r="J27" s="15">
        <f t="shared" si="6"/>
        <v>0</v>
      </c>
      <c r="K27" s="16">
        <f t="shared" si="6"/>
        <v>4</v>
      </c>
      <c r="L27" s="17">
        <f t="shared" si="6"/>
        <v>6</v>
      </c>
      <c r="M27" s="18">
        <f t="shared" si="7"/>
        <v>10</v>
      </c>
    </row>
    <row r="28" spans="1:13" ht="15.75" x14ac:dyDescent="0.25">
      <c r="A28" s="14" t="s">
        <v>15</v>
      </c>
      <c r="B28" s="15">
        <f>SUM([2]Datos!D144:D147)</f>
        <v>0</v>
      </c>
      <c r="C28" s="16">
        <f>SUM([2]Datos!E144:E147)</f>
        <v>0</v>
      </c>
      <c r="D28" s="17">
        <f>SUM([2]Datos!F144:F147)</f>
        <v>0</v>
      </c>
      <c r="E28" s="18">
        <f t="shared" si="4"/>
        <v>0</v>
      </c>
      <c r="F28" s="15">
        <f>SUM([2]Datos!H144:H147)</f>
        <v>0</v>
      </c>
      <c r="G28" s="16">
        <f>SUM([2]Datos!I144:I147)</f>
        <v>0</v>
      </c>
      <c r="H28" s="17">
        <f>SUM([2]Datos!J144:J147)</f>
        <v>2</v>
      </c>
      <c r="I28" s="18">
        <f t="shared" si="5"/>
        <v>2</v>
      </c>
      <c r="J28" s="15">
        <f t="shared" si="6"/>
        <v>0</v>
      </c>
      <c r="K28" s="16">
        <f t="shared" si="6"/>
        <v>0</v>
      </c>
      <c r="L28" s="17">
        <f t="shared" si="6"/>
        <v>2</v>
      </c>
      <c r="M28" s="18">
        <f t="shared" si="7"/>
        <v>2</v>
      </c>
    </row>
    <row r="29" spans="1:13" ht="15.75" x14ac:dyDescent="0.25">
      <c r="A29" s="19" t="s">
        <v>2</v>
      </c>
      <c r="B29" s="20">
        <f>SUM(B22:B28)</f>
        <v>119</v>
      </c>
      <c r="C29" s="21">
        <f>SUM(C22:C28)</f>
        <v>35</v>
      </c>
      <c r="D29" s="22">
        <f>SUM(D22:D28)</f>
        <v>75</v>
      </c>
      <c r="E29" s="23">
        <f t="shared" si="4"/>
        <v>229</v>
      </c>
      <c r="F29" s="20">
        <f>SUM(F22:F28)</f>
        <v>273</v>
      </c>
      <c r="G29" s="21">
        <f>SUM(G22:G28)</f>
        <v>82</v>
      </c>
      <c r="H29" s="22">
        <f>SUM(H22:H28)</f>
        <v>177</v>
      </c>
      <c r="I29" s="23">
        <f t="shared" si="5"/>
        <v>532</v>
      </c>
      <c r="J29" s="20">
        <f>SUM(J22:J28)</f>
        <v>392</v>
      </c>
      <c r="K29" s="21">
        <f>SUM(K22:K28)</f>
        <v>117</v>
      </c>
      <c r="L29" s="22">
        <f>SUM(L22:L28)</f>
        <v>252</v>
      </c>
      <c r="M29" s="23">
        <f>SUM(J29:L29)</f>
        <v>761</v>
      </c>
    </row>
    <row r="30" spans="1:13" ht="15.75" x14ac:dyDescent="0.25">
      <c r="A30" s="28" t="s">
        <v>18</v>
      </c>
      <c r="B30" s="25"/>
      <c r="C30" s="26"/>
      <c r="D30" s="26"/>
      <c r="E30" s="29">
        <f>+[2]Datos!$AB$2</f>
        <v>141</v>
      </c>
      <c r="F30" s="25"/>
      <c r="G30" s="26"/>
      <c r="H30" s="26"/>
      <c r="I30" s="29">
        <f>+[2]Datos!$AB$1</f>
        <v>262</v>
      </c>
      <c r="J30" s="25"/>
      <c r="K30" s="26"/>
      <c r="L30" s="26"/>
      <c r="M30" s="29">
        <f>+I30+E30</f>
        <v>403</v>
      </c>
    </row>
    <row r="31" spans="1:13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.75" x14ac:dyDescent="0.3">
      <c r="A32" s="62" t="str">
        <f>_xlfn.CONCAT("3.-Número de licencias médicas presentadas entre Enero y ",[2]Datos!$D$197," de 2025 con reembolso, según género del funcionario afecto, tipo y rango de duración de la licencia médica")</f>
        <v>3.-Número de licencias médicas presentadas entre Enero y Junio de 2025 con reembolso, según género del funcionario afecto, tipo y rango de duración de la licencia médica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4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5">
      <c r="A34" s="49" t="s">
        <v>17</v>
      </c>
      <c r="B34" s="50" t="s">
        <v>1</v>
      </c>
      <c r="C34" s="51"/>
      <c r="D34" s="51"/>
      <c r="E34" s="51"/>
      <c r="F34" s="51"/>
      <c r="G34" s="51"/>
      <c r="H34" s="51"/>
      <c r="I34" s="52"/>
      <c r="J34" s="53" t="s">
        <v>2</v>
      </c>
      <c r="K34" s="54"/>
      <c r="L34" s="54"/>
      <c r="M34" s="55"/>
    </row>
    <row r="35" spans="1:14" x14ac:dyDescent="0.25">
      <c r="A35" s="49"/>
      <c r="B35" s="59" t="s">
        <v>3</v>
      </c>
      <c r="C35" s="60"/>
      <c r="D35" s="60"/>
      <c r="E35" s="61"/>
      <c r="F35" s="59" t="s">
        <v>4</v>
      </c>
      <c r="G35" s="60"/>
      <c r="H35" s="60"/>
      <c r="I35" s="61"/>
      <c r="J35" s="56"/>
      <c r="K35" s="57"/>
      <c r="L35" s="57"/>
      <c r="M35" s="58"/>
    </row>
    <row r="36" spans="1:14" ht="60" x14ac:dyDescent="0.25">
      <c r="A36" s="49"/>
      <c r="B36" s="4" t="s">
        <v>5</v>
      </c>
      <c r="C36" s="5" t="s">
        <v>6</v>
      </c>
      <c r="D36" s="6" t="s">
        <v>7</v>
      </c>
      <c r="E36" s="7" t="s">
        <v>8</v>
      </c>
      <c r="F36" s="4" t="s">
        <v>5</v>
      </c>
      <c r="G36" s="5" t="s">
        <v>6</v>
      </c>
      <c r="H36" s="6" t="s">
        <v>7</v>
      </c>
      <c r="I36" s="7" t="s">
        <v>8</v>
      </c>
      <c r="J36" s="4" t="s">
        <v>5</v>
      </c>
      <c r="K36" s="5" t="s">
        <v>6</v>
      </c>
      <c r="L36" s="6" t="s">
        <v>7</v>
      </c>
      <c r="M36" s="8" t="s">
        <v>8</v>
      </c>
    </row>
    <row r="37" spans="1:14" ht="15.75" x14ac:dyDescent="0.25">
      <c r="A37" s="9" t="s">
        <v>9</v>
      </c>
      <c r="B37" s="10">
        <f>+[2]Datos!D157+[2]Datos!D158</f>
        <v>115</v>
      </c>
      <c r="C37" s="11">
        <f>+[2]Datos!E157+[2]Datos!E158</f>
        <v>34</v>
      </c>
      <c r="D37" s="12">
        <f>+[2]Datos!F157+[2]Datos!F158</f>
        <v>75</v>
      </c>
      <c r="E37" s="13">
        <f t="shared" ref="E37:E44" si="8">SUM(B37:D37)</f>
        <v>224</v>
      </c>
      <c r="F37" s="10">
        <f>+[2]Datos!H157+[2]Datos!H158</f>
        <v>266</v>
      </c>
      <c r="G37" s="11">
        <f>+[2]Datos!I157+[2]Datos!I158</f>
        <v>69</v>
      </c>
      <c r="H37" s="12">
        <f>+[2]Datos!J157+[2]Datos!J158</f>
        <v>150</v>
      </c>
      <c r="I37" s="13">
        <f t="shared" ref="I37:I44" si="9">SUM(F37:H37)</f>
        <v>485</v>
      </c>
      <c r="J37" s="10">
        <f t="shared" ref="J37:L43" si="10">B37+F37</f>
        <v>381</v>
      </c>
      <c r="K37" s="11">
        <f t="shared" si="10"/>
        <v>103</v>
      </c>
      <c r="L37" s="12">
        <f t="shared" si="10"/>
        <v>225</v>
      </c>
      <c r="M37" s="13">
        <f t="shared" ref="M37:M43" si="11">SUM(J37:L37)</f>
        <v>709</v>
      </c>
    </row>
    <row r="38" spans="1:14" ht="15.75" x14ac:dyDescent="0.25">
      <c r="A38" s="14" t="s">
        <v>10</v>
      </c>
      <c r="B38" s="15">
        <f>+[2]Datos!D159</f>
        <v>1</v>
      </c>
      <c r="C38" s="16">
        <f>+[2]Datos!E159</f>
        <v>0</v>
      </c>
      <c r="D38" s="17">
        <f>+[2]Datos!F159</f>
        <v>0</v>
      </c>
      <c r="E38" s="18">
        <f t="shared" si="8"/>
        <v>1</v>
      </c>
      <c r="F38" s="15">
        <f>+[2]Datos!H159</f>
        <v>0</v>
      </c>
      <c r="G38" s="16">
        <f>+[2]Datos!I159</f>
        <v>0</v>
      </c>
      <c r="H38" s="17">
        <f>+[2]Datos!J159</f>
        <v>10</v>
      </c>
      <c r="I38" s="18">
        <f t="shared" si="9"/>
        <v>10</v>
      </c>
      <c r="J38" s="15">
        <f t="shared" si="10"/>
        <v>1</v>
      </c>
      <c r="K38" s="16">
        <f t="shared" si="10"/>
        <v>0</v>
      </c>
      <c r="L38" s="17">
        <f t="shared" si="10"/>
        <v>10</v>
      </c>
      <c r="M38" s="18">
        <f t="shared" si="11"/>
        <v>11</v>
      </c>
    </row>
    <row r="39" spans="1:14" ht="15.75" x14ac:dyDescent="0.25">
      <c r="A39" s="14" t="s">
        <v>11</v>
      </c>
      <c r="B39" s="15">
        <f>+[2]Datos!D160</f>
        <v>0</v>
      </c>
      <c r="C39" s="16">
        <f>+[2]Datos!E160</f>
        <v>0</v>
      </c>
      <c r="D39" s="17">
        <f>+[2]Datos!F160</f>
        <v>0</v>
      </c>
      <c r="E39" s="18">
        <f t="shared" si="8"/>
        <v>0</v>
      </c>
      <c r="F39" s="15">
        <f>+[2]Datos!H160</f>
        <v>0</v>
      </c>
      <c r="G39" s="16">
        <f>+[2]Datos!I160</f>
        <v>9</v>
      </c>
      <c r="H39" s="17">
        <f>+[2]Datos!J160</f>
        <v>8</v>
      </c>
      <c r="I39" s="18">
        <f t="shared" si="9"/>
        <v>17</v>
      </c>
      <c r="J39" s="15">
        <f t="shared" si="10"/>
        <v>0</v>
      </c>
      <c r="K39" s="16">
        <f t="shared" si="10"/>
        <v>9</v>
      </c>
      <c r="L39" s="17">
        <f t="shared" si="10"/>
        <v>8</v>
      </c>
      <c r="M39" s="18">
        <f t="shared" si="11"/>
        <v>17</v>
      </c>
    </row>
    <row r="40" spans="1:14" ht="15.75" x14ac:dyDescent="0.25">
      <c r="A40" s="14" t="s">
        <v>12</v>
      </c>
      <c r="B40" s="15">
        <f>+[2]Datos!D161+[2]Datos!D162</f>
        <v>3</v>
      </c>
      <c r="C40" s="16">
        <f>+[2]Datos!E161+[2]Datos!E162</f>
        <v>1</v>
      </c>
      <c r="D40" s="17">
        <f>+[2]Datos!F161+[2]Datos!F162</f>
        <v>0</v>
      </c>
      <c r="E40" s="18">
        <f t="shared" si="8"/>
        <v>4</v>
      </c>
      <c r="F40" s="15">
        <f>+[2]Datos!H161+[2]Datos!H162</f>
        <v>3</v>
      </c>
      <c r="G40" s="16">
        <f>+[2]Datos!I161+[2]Datos!I162</f>
        <v>0</v>
      </c>
      <c r="H40" s="17">
        <f>+[2]Datos!J161+[2]Datos!J162</f>
        <v>1</v>
      </c>
      <c r="I40" s="18">
        <f t="shared" si="9"/>
        <v>4</v>
      </c>
      <c r="J40" s="15">
        <f t="shared" si="10"/>
        <v>6</v>
      </c>
      <c r="K40" s="16">
        <f t="shared" si="10"/>
        <v>1</v>
      </c>
      <c r="L40" s="17">
        <f t="shared" si="10"/>
        <v>1</v>
      </c>
      <c r="M40" s="18">
        <f t="shared" si="11"/>
        <v>8</v>
      </c>
    </row>
    <row r="41" spans="1:14" ht="15.75" x14ac:dyDescent="0.25">
      <c r="A41" s="14" t="s">
        <v>13</v>
      </c>
      <c r="B41" s="15">
        <f>+[2]Datos!D163+[2]Datos!D164</f>
        <v>0</v>
      </c>
      <c r="C41" s="16">
        <f>+[2]Datos!E163+[2]Datos!E164</f>
        <v>0</v>
      </c>
      <c r="D41" s="17">
        <f>+[2]Datos!F163+[2]Datos!F164</f>
        <v>0</v>
      </c>
      <c r="E41" s="18">
        <f t="shared" si="8"/>
        <v>0</v>
      </c>
      <c r="F41" s="15">
        <f>+[2]Datos!H163+[2]Datos!H164</f>
        <v>0</v>
      </c>
      <c r="G41" s="16">
        <f>+[2]Datos!I163+[2]Datos!I164</f>
        <v>0</v>
      </c>
      <c r="H41" s="17">
        <f>+[2]Datos!J163+[2]Datos!J164</f>
        <v>0</v>
      </c>
      <c r="I41" s="18">
        <f t="shared" si="9"/>
        <v>0</v>
      </c>
      <c r="J41" s="15">
        <f t="shared" si="10"/>
        <v>0</v>
      </c>
      <c r="K41" s="16">
        <f t="shared" si="10"/>
        <v>0</v>
      </c>
      <c r="L41" s="17">
        <f t="shared" si="10"/>
        <v>0</v>
      </c>
      <c r="M41" s="18">
        <f t="shared" si="11"/>
        <v>0</v>
      </c>
    </row>
    <row r="42" spans="1:14" ht="15.75" x14ac:dyDescent="0.25">
      <c r="A42" s="14" t="s">
        <v>14</v>
      </c>
      <c r="B42" s="15">
        <f>+[2]Datos!D165</f>
        <v>0</v>
      </c>
      <c r="C42" s="16">
        <f>+[2]Datos!E165</f>
        <v>0</v>
      </c>
      <c r="D42" s="17">
        <f>+[2]Datos!F165</f>
        <v>0</v>
      </c>
      <c r="E42" s="18">
        <f t="shared" si="8"/>
        <v>0</v>
      </c>
      <c r="F42" s="15">
        <f>+[2]Datos!H165</f>
        <v>0</v>
      </c>
      <c r="G42" s="16">
        <f>+[2]Datos!I165</f>
        <v>4</v>
      </c>
      <c r="H42" s="17">
        <f>+[2]Datos!J165</f>
        <v>6</v>
      </c>
      <c r="I42" s="18">
        <f t="shared" si="9"/>
        <v>10</v>
      </c>
      <c r="J42" s="15">
        <f t="shared" si="10"/>
        <v>0</v>
      </c>
      <c r="K42" s="16">
        <f t="shared" si="10"/>
        <v>4</v>
      </c>
      <c r="L42" s="17">
        <f t="shared" si="10"/>
        <v>6</v>
      </c>
      <c r="M42" s="18">
        <f t="shared" si="11"/>
        <v>10</v>
      </c>
    </row>
    <row r="43" spans="1:14" ht="15.75" x14ac:dyDescent="0.25">
      <c r="A43" s="14" t="s">
        <v>15</v>
      </c>
      <c r="B43" s="15">
        <f>+[2]Datos!D189+[2]Datos!D190+[2]Datos!D191+[2]Datos!D192</f>
        <v>0</v>
      </c>
      <c r="C43" s="16">
        <f>+[2]Datos!E189+[2]Datos!E190+[2]Datos!E191+[2]Datos!E192</f>
        <v>0</v>
      </c>
      <c r="D43" s="17">
        <f>+[2]Datos!F189+[2]Datos!F190+[2]Datos!F191+[2]Datos!F192</f>
        <v>0</v>
      </c>
      <c r="E43" s="18">
        <f t="shared" si="8"/>
        <v>0</v>
      </c>
      <c r="F43" s="15">
        <f>+[2]Datos!H167+[2]Datos!H168+[2]Datos!H169+[2]Datos!H170</f>
        <v>0</v>
      </c>
      <c r="G43" s="16">
        <f>+[2]Datos!I167+[2]Datos!I168+[2]Datos!I169+[2]Datos!I170</f>
        <v>0</v>
      </c>
      <c r="H43" s="17">
        <f>+[2]Datos!J167+[2]Datos!J168+[2]Datos!J169+[2]Datos!J170</f>
        <v>2</v>
      </c>
      <c r="I43" s="18">
        <f t="shared" si="9"/>
        <v>2</v>
      </c>
      <c r="J43" s="15">
        <f t="shared" si="10"/>
        <v>0</v>
      </c>
      <c r="K43" s="16">
        <f t="shared" si="10"/>
        <v>0</v>
      </c>
      <c r="L43" s="17">
        <f t="shared" si="10"/>
        <v>2</v>
      </c>
      <c r="M43" s="18">
        <f t="shared" si="11"/>
        <v>2</v>
      </c>
    </row>
    <row r="44" spans="1:14" ht="15.75" x14ac:dyDescent="0.25">
      <c r="A44" s="19" t="s">
        <v>2</v>
      </c>
      <c r="B44" s="20">
        <f>SUM(B37:B43)</f>
        <v>119</v>
      </c>
      <c r="C44" s="21">
        <f>SUM(C37:C43)</f>
        <v>35</v>
      </c>
      <c r="D44" s="22">
        <f>SUM(D37:D43)</f>
        <v>75</v>
      </c>
      <c r="E44" s="23">
        <f t="shared" si="8"/>
        <v>229</v>
      </c>
      <c r="F44" s="20">
        <f>SUM(F37:F43)</f>
        <v>269</v>
      </c>
      <c r="G44" s="21">
        <f>SUM(G37:G43)</f>
        <v>82</v>
      </c>
      <c r="H44" s="22">
        <f>SUM(H37:H43)</f>
        <v>177</v>
      </c>
      <c r="I44" s="23">
        <f t="shared" si="9"/>
        <v>528</v>
      </c>
      <c r="J44" s="20">
        <f>SUM(J37:J43)</f>
        <v>388</v>
      </c>
      <c r="K44" s="21">
        <f>SUM(K37:K43)</f>
        <v>117</v>
      </c>
      <c r="L44" s="22">
        <f>SUM(L37:L43)</f>
        <v>252</v>
      </c>
      <c r="M44" s="23">
        <f>SUM(J44:L44)</f>
        <v>757</v>
      </c>
      <c r="N44" s="30"/>
    </row>
    <row r="45" spans="1:14" ht="15.75" x14ac:dyDescent="0.25">
      <c r="A45" s="31" t="s">
        <v>19</v>
      </c>
      <c r="B45" s="32"/>
      <c r="C45" s="33"/>
      <c r="D45" s="33"/>
      <c r="E45" s="27">
        <f>+E44/E29</f>
        <v>1</v>
      </c>
      <c r="F45" s="32"/>
      <c r="G45" s="33"/>
      <c r="H45" s="33"/>
      <c r="I45" s="27">
        <f>+I44/I29</f>
        <v>0.99248120300751874</v>
      </c>
      <c r="J45" s="32"/>
      <c r="K45" s="33"/>
      <c r="L45" s="33"/>
      <c r="M45" s="27">
        <f>+M44/M29</f>
        <v>0.99474375821287775</v>
      </c>
    </row>
    <row r="46" spans="1:14" ht="15.75" x14ac:dyDescent="0.25">
      <c r="A46" s="34"/>
      <c r="B46" s="34"/>
      <c r="C46" s="34"/>
      <c r="D46" s="34"/>
      <c r="E46" s="35"/>
      <c r="F46" s="34"/>
      <c r="G46" s="34"/>
      <c r="H46" s="34"/>
      <c r="I46" s="35"/>
      <c r="J46" s="34"/>
      <c r="K46" s="34"/>
      <c r="L46" s="34"/>
      <c r="M46" s="35"/>
    </row>
    <row r="47" spans="1:14" ht="18.75" x14ac:dyDescent="0.25">
      <c r="A47" s="48" t="str">
        <f>_xlfn.CONCAT("4.-Monto ($) recuperado total de las licencias médicas presentadas entre Enero y ",[2]Datos!$D$197," de 2025, según género del funcionario afecto, tipo y rango de duración de la licencia médica")</f>
        <v>4.-Monto ($) recuperado total de las licencias médicas presentadas entre Enero y Junio de 2025, según género del funcionario afecto, tipo y rango de duración de la licencia médica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4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49" t="s">
        <v>17</v>
      </c>
      <c r="B49" s="50" t="s">
        <v>1</v>
      </c>
      <c r="C49" s="51"/>
      <c r="D49" s="51"/>
      <c r="E49" s="51"/>
      <c r="F49" s="51"/>
      <c r="G49" s="51"/>
      <c r="H49" s="51"/>
      <c r="I49" s="52"/>
      <c r="J49" s="53" t="s">
        <v>2</v>
      </c>
      <c r="K49" s="54"/>
      <c r="L49" s="54"/>
      <c r="M49" s="55"/>
    </row>
    <row r="50" spans="1:13" x14ac:dyDescent="0.25">
      <c r="A50" s="49"/>
      <c r="B50" s="59" t="s">
        <v>3</v>
      </c>
      <c r="C50" s="60"/>
      <c r="D50" s="60"/>
      <c r="E50" s="61"/>
      <c r="F50" s="59" t="s">
        <v>4</v>
      </c>
      <c r="G50" s="60"/>
      <c r="H50" s="60"/>
      <c r="I50" s="61"/>
      <c r="J50" s="56"/>
      <c r="K50" s="57"/>
      <c r="L50" s="57"/>
      <c r="M50" s="58"/>
    </row>
    <row r="51" spans="1:13" ht="60" x14ac:dyDescent="0.25">
      <c r="A51" s="49"/>
      <c r="B51" s="4" t="s">
        <v>5</v>
      </c>
      <c r="C51" s="5" t="s">
        <v>6</v>
      </c>
      <c r="D51" s="6" t="s">
        <v>7</v>
      </c>
      <c r="E51" s="7" t="s">
        <v>8</v>
      </c>
      <c r="F51" s="4" t="s">
        <v>5</v>
      </c>
      <c r="G51" s="5" t="s">
        <v>6</v>
      </c>
      <c r="H51" s="6" t="s">
        <v>7</v>
      </c>
      <c r="I51" s="7" t="s">
        <v>8</v>
      </c>
      <c r="J51" s="4" t="s">
        <v>5</v>
      </c>
      <c r="K51" s="5" t="s">
        <v>6</v>
      </c>
      <c r="L51" s="6" t="s">
        <v>7</v>
      </c>
      <c r="M51" s="8" t="s">
        <v>8</v>
      </c>
    </row>
    <row r="52" spans="1:13" ht="15.75" x14ac:dyDescent="0.25">
      <c r="A52" s="9" t="s">
        <v>9</v>
      </c>
      <c r="B52" s="36">
        <f>[2]Datos!D179+[2]Datos!D180</f>
        <v>9370866</v>
      </c>
      <c r="C52" s="37">
        <f>[2]Datos!E179+[2]Datos!E180</f>
        <v>19479138</v>
      </c>
      <c r="D52" s="38">
        <f>[2]Datos!F179+[2]Datos!F180</f>
        <v>219185300</v>
      </c>
      <c r="E52" s="39">
        <f t="shared" ref="E52:E59" si="12">SUM(B52:D52)</f>
        <v>248035304</v>
      </c>
      <c r="F52" s="36">
        <f>[2]Datos!H179+[2]Datos!H180</f>
        <v>19507760</v>
      </c>
      <c r="G52" s="37">
        <f>[2]Datos!I179+[2]Datos!I180</f>
        <v>34979402</v>
      </c>
      <c r="H52" s="38">
        <f>[2]Datos!J179+[2]Datos!J180</f>
        <v>416855072</v>
      </c>
      <c r="I52" s="39">
        <f t="shared" ref="I52:I59" si="13">SUM(F52:H52)</f>
        <v>471342234</v>
      </c>
      <c r="J52" s="36">
        <f t="shared" ref="J52:L58" si="14">B52+F52</f>
        <v>28878626</v>
      </c>
      <c r="K52" s="37">
        <f t="shared" si="14"/>
        <v>54458540</v>
      </c>
      <c r="L52" s="38">
        <f t="shared" si="14"/>
        <v>636040372</v>
      </c>
      <c r="M52" s="39">
        <f t="shared" ref="M52:M58" si="15">SUM(J52:L52)</f>
        <v>719377538</v>
      </c>
    </row>
    <row r="53" spans="1:13" ht="15.75" x14ac:dyDescent="0.25">
      <c r="A53" s="14" t="s">
        <v>10</v>
      </c>
      <c r="B53" s="40">
        <f>[2]Datos!D181</f>
        <v>63896</v>
      </c>
      <c r="C53" s="41">
        <f>[2]Datos!E181</f>
        <v>0</v>
      </c>
      <c r="D53" s="42">
        <f>[2]Datos!F181</f>
        <v>0</v>
      </c>
      <c r="E53" s="43">
        <f t="shared" si="12"/>
        <v>63896</v>
      </c>
      <c r="F53" s="40">
        <f>[2]Datos!H181</f>
        <v>0</v>
      </c>
      <c r="G53" s="41">
        <f>[2]Datos!I181</f>
        <v>0</v>
      </c>
      <c r="H53" s="42">
        <f>[2]Datos!J181</f>
        <v>70411260</v>
      </c>
      <c r="I53" s="43">
        <f t="shared" si="13"/>
        <v>70411260</v>
      </c>
      <c r="J53" s="40">
        <f t="shared" si="14"/>
        <v>63896</v>
      </c>
      <c r="K53" s="41">
        <f t="shared" si="14"/>
        <v>0</v>
      </c>
      <c r="L53" s="42">
        <f t="shared" si="14"/>
        <v>70411260</v>
      </c>
      <c r="M53" s="43">
        <f t="shared" si="15"/>
        <v>70475156</v>
      </c>
    </row>
    <row r="54" spans="1:13" ht="15.75" x14ac:dyDescent="0.25">
      <c r="A54" s="14" t="s">
        <v>11</v>
      </c>
      <c r="B54" s="40">
        <f>[2]Datos!D182</f>
        <v>0</v>
      </c>
      <c r="C54" s="41">
        <f>[2]Datos!E182</f>
        <v>0</v>
      </c>
      <c r="D54" s="42">
        <f>[2]Datos!F182</f>
        <v>0</v>
      </c>
      <c r="E54" s="43">
        <f t="shared" si="12"/>
        <v>0</v>
      </c>
      <c r="F54" s="40">
        <f>[2]Datos!H182</f>
        <v>0</v>
      </c>
      <c r="G54" s="41">
        <f>[2]Datos!I182</f>
        <v>3302412</v>
      </c>
      <c r="H54" s="42">
        <f>[2]Datos!J182</f>
        <v>10656872</v>
      </c>
      <c r="I54" s="43">
        <f t="shared" si="13"/>
        <v>13959284</v>
      </c>
      <c r="J54" s="40">
        <f t="shared" si="14"/>
        <v>0</v>
      </c>
      <c r="K54" s="41">
        <f t="shared" si="14"/>
        <v>3302412</v>
      </c>
      <c r="L54" s="42">
        <f t="shared" si="14"/>
        <v>10656872</v>
      </c>
      <c r="M54" s="43">
        <f t="shared" si="15"/>
        <v>13959284</v>
      </c>
    </row>
    <row r="55" spans="1:13" ht="15.75" x14ac:dyDescent="0.25">
      <c r="A55" s="14" t="s">
        <v>12</v>
      </c>
      <c r="B55" s="40">
        <f>[2]Datos!D183+[2]Datos!D184</f>
        <v>698176</v>
      </c>
      <c r="C55" s="41">
        <f>[2]Datos!E183+[2]Datos!E184</f>
        <v>1987990</v>
      </c>
      <c r="D55" s="42">
        <f>[2]Datos!F183+[2]Datos!F184</f>
        <v>0</v>
      </c>
      <c r="E55" s="43">
        <f t="shared" si="12"/>
        <v>2686166</v>
      </c>
      <c r="F55" s="40">
        <f>[2]Datos!H183+[2]Datos!H184</f>
        <v>898396</v>
      </c>
      <c r="G55" s="41">
        <f>[2]Datos!I183+[2]Datos!I184</f>
        <v>0</v>
      </c>
      <c r="H55" s="42">
        <f>[2]Datos!J183+[2]Datos!J184</f>
        <v>2303536</v>
      </c>
      <c r="I55" s="43">
        <f t="shared" si="13"/>
        <v>3201932</v>
      </c>
      <c r="J55" s="40">
        <f t="shared" si="14"/>
        <v>1596572</v>
      </c>
      <c r="K55" s="41">
        <f t="shared" si="14"/>
        <v>1987990</v>
      </c>
      <c r="L55" s="42">
        <f t="shared" si="14"/>
        <v>2303536</v>
      </c>
      <c r="M55" s="43">
        <f t="shared" si="15"/>
        <v>5888098</v>
      </c>
    </row>
    <row r="56" spans="1:13" ht="15.75" x14ac:dyDescent="0.25">
      <c r="A56" s="14" t="s">
        <v>13</v>
      </c>
      <c r="B56" s="40">
        <f>[2]Datos!D185+[2]Datos!D186</f>
        <v>0</v>
      </c>
      <c r="C56" s="41">
        <f>[2]Datos!E185+[2]Datos!E186</f>
        <v>0</v>
      </c>
      <c r="D56" s="42">
        <f>[2]Datos!F185+[2]Datos!F186</f>
        <v>0</v>
      </c>
      <c r="E56" s="43">
        <f t="shared" si="12"/>
        <v>0</v>
      </c>
      <c r="F56" s="40">
        <f>[2]Datos!H185+[2]Datos!H186</f>
        <v>0</v>
      </c>
      <c r="G56" s="41">
        <f>[2]Datos!I185+[2]Datos!I186</f>
        <v>0</v>
      </c>
      <c r="H56" s="42">
        <f>[2]Datos!J185+[2]Datos!J186</f>
        <v>0</v>
      </c>
      <c r="I56" s="43">
        <f t="shared" si="13"/>
        <v>0</v>
      </c>
      <c r="J56" s="40">
        <f t="shared" si="14"/>
        <v>0</v>
      </c>
      <c r="K56" s="41">
        <f t="shared" si="14"/>
        <v>0</v>
      </c>
      <c r="L56" s="42">
        <f t="shared" si="14"/>
        <v>0</v>
      </c>
      <c r="M56" s="43">
        <f t="shared" si="15"/>
        <v>0</v>
      </c>
    </row>
    <row r="57" spans="1:13" ht="15.75" x14ac:dyDescent="0.25">
      <c r="A57" s="14" t="s">
        <v>14</v>
      </c>
      <c r="B57" s="40">
        <f>[2]Datos!D187</f>
        <v>0</v>
      </c>
      <c r="C57" s="41">
        <f>[2]Datos!E187</f>
        <v>0</v>
      </c>
      <c r="D57" s="42">
        <f>[2]Datos!F187</f>
        <v>0</v>
      </c>
      <c r="E57" s="43">
        <f t="shared" si="12"/>
        <v>0</v>
      </c>
      <c r="F57" s="40">
        <f>[2]Datos!H187</f>
        <v>0</v>
      </c>
      <c r="G57" s="41">
        <f>[2]Datos!I187</f>
        <v>2921240</v>
      </c>
      <c r="H57" s="42">
        <f>[2]Datos!J187</f>
        <v>9250292</v>
      </c>
      <c r="I57" s="43">
        <f t="shared" si="13"/>
        <v>12171532</v>
      </c>
      <c r="J57" s="40">
        <f t="shared" si="14"/>
        <v>0</v>
      </c>
      <c r="K57" s="41">
        <f t="shared" si="14"/>
        <v>2921240</v>
      </c>
      <c r="L57" s="42">
        <f t="shared" si="14"/>
        <v>9250292</v>
      </c>
      <c r="M57" s="43">
        <f t="shared" si="15"/>
        <v>12171532</v>
      </c>
    </row>
    <row r="58" spans="1:13" ht="15.75" x14ac:dyDescent="0.25">
      <c r="A58" s="14" t="s">
        <v>15</v>
      </c>
      <c r="B58" s="40">
        <f>SUM([2]Datos!D189:D192)</f>
        <v>0</v>
      </c>
      <c r="C58" s="41">
        <f>SUM([2]Datos!E189:E192)</f>
        <v>0</v>
      </c>
      <c r="D58" s="42">
        <f>SUM([2]Datos!F189:F192)</f>
        <v>0</v>
      </c>
      <c r="E58" s="43">
        <f t="shared" si="12"/>
        <v>0</v>
      </c>
      <c r="F58" s="40">
        <f>SUM([2]Datos!H189:H192)</f>
        <v>0</v>
      </c>
      <c r="G58" s="41">
        <f>SUM([2]Datos!I189:I192)</f>
        <v>0</v>
      </c>
      <c r="H58" s="42">
        <f>SUM([2]Datos!J189:J192)</f>
        <v>10713850</v>
      </c>
      <c r="I58" s="43">
        <f t="shared" si="13"/>
        <v>10713850</v>
      </c>
      <c r="J58" s="40">
        <f t="shared" si="14"/>
        <v>0</v>
      </c>
      <c r="K58" s="41">
        <f t="shared" si="14"/>
        <v>0</v>
      </c>
      <c r="L58" s="42">
        <f t="shared" si="14"/>
        <v>10713850</v>
      </c>
      <c r="M58" s="43">
        <f t="shared" si="15"/>
        <v>10713850</v>
      </c>
    </row>
    <row r="59" spans="1:13" ht="15.75" x14ac:dyDescent="0.25">
      <c r="A59" s="19" t="s">
        <v>2</v>
      </c>
      <c r="B59" s="44">
        <f>SUM(B52:B58)</f>
        <v>10132938</v>
      </c>
      <c r="C59" s="45">
        <f>SUM(C52:C58)</f>
        <v>21467128</v>
      </c>
      <c r="D59" s="46">
        <f>SUM(D52:D58)</f>
        <v>219185300</v>
      </c>
      <c r="E59" s="47">
        <f t="shared" si="12"/>
        <v>250785366</v>
      </c>
      <c r="F59" s="44">
        <f>SUM(F52:F58)</f>
        <v>20406156</v>
      </c>
      <c r="G59" s="45">
        <f>SUM(G52:G58)</f>
        <v>41203054</v>
      </c>
      <c r="H59" s="46">
        <f>SUM(H52:H58)</f>
        <v>520190882</v>
      </c>
      <c r="I59" s="47">
        <f t="shared" si="13"/>
        <v>581800092</v>
      </c>
      <c r="J59" s="44">
        <f>SUM(J52:J58)</f>
        <v>30539094</v>
      </c>
      <c r="K59" s="45">
        <f>SUM(K52:K58)</f>
        <v>62670182</v>
      </c>
      <c r="L59" s="46">
        <f>SUM(L52:L58)</f>
        <v>739376182</v>
      </c>
      <c r="M59" s="47">
        <f>SUM(J59:L59)</f>
        <v>832585458</v>
      </c>
    </row>
    <row r="60" spans="1:13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sheetProtection algorithmName="SHA-512" hashValue="wJ3emCQDyxgGgSoAIBAoKYgmdsiitRp+yuXaP0PJicG9EBdsXFnV23otqgtP3YGPa3qOBZyccx9xWbAZpicAnQ==" saltValue="xCDpsxIWmYrMJ6yh/L3mlA==" spinCount="100000" sheet="1" objects="1" scenarios="1"/>
  <mergeCells count="24">
    <mergeCell ref="A2:M2"/>
    <mergeCell ref="A4:A6"/>
    <mergeCell ref="B4:I4"/>
    <mergeCell ref="J4:M5"/>
    <mergeCell ref="B5:E5"/>
    <mergeCell ref="F5:I5"/>
    <mergeCell ref="A17:M17"/>
    <mergeCell ref="A19:A21"/>
    <mergeCell ref="B19:I19"/>
    <mergeCell ref="J19:M20"/>
    <mergeCell ref="B20:E20"/>
    <mergeCell ref="F20:I20"/>
    <mergeCell ref="A32:M32"/>
    <mergeCell ref="A34:A36"/>
    <mergeCell ref="B34:I34"/>
    <mergeCell ref="J34:M35"/>
    <mergeCell ref="B35:E35"/>
    <mergeCell ref="F35:I35"/>
    <mergeCell ref="A47:M47"/>
    <mergeCell ref="A49:A51"/>
    <mergeCell ref="B49:I49"/>
    <mergeCell ref="J49:M50"/>
    <mergeCell ref="B50:E50"/>
    <mergeCell ref="F50:I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70" orientation="landscape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86D6-D63F-4ED2-AAB9-91857D02C9E9}">
  <dimension ref="A1:N60"/>
  <sheetViews>
    <sheetView tabSelected="1" view="pageBreakPreview" topLeftCell="A36" zoomScale="90" zoomScaleNormal="90" zoomScaleSheetLayoutView="90" workbookViewId="0">
      <selection activeCell="B7" sqref="B7"/>
    </sheetView>
  </sheetViews>
  <sheetFormatPr baseColWidth="10" defaultRowHeight="15" x14ac:dyDescent="0.25"/>
  <cols>
    <col min="1" max="1" width="38.7109375" customWidth="1"/>
    <col min="2" max="3" width="13.85546875" customWidth="1"/>
    <col min="4" max="4" width="15.28515625" bestFit="1" customWidth="1"/>
    <col min="5" max="5" width="14.7109375" customWidth="1"/>
    <col min="6" max="7" width="13.85546875" customWidth="1"/>
    <col min="8" max="8" width="15.28515625" bestFit="1" customWidth="1"/>
    <col min="9" max="9" width="14.7109375" customWidth="1"/>
    <col min="10" max="12" width="13.85546875" customWidth="1"/>
    <col min="13" max="13" width="14.7109375" customWidth="1"/>
  </cols>
  <sheetData>
    <row r="1" spans="1:13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62" t="str">
        <f>+_xlfn.CONCAT("1.-Número de días de licencia médica presentadas entre Enero y ",[1]Datos!$D$197," de 2025,  según género del funcionario afecto, tipo y rango de duración de la licencia médica")</f>
        <v>1.-Número de días de licencia médica presentadas entre Enero y Junio de 2025,  según género del funcionario afecto, tipo y rango de duración de la licencia médica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8.75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63" t="s">
        <v>0</v>
      </c>
      <c r="B4" s="50" t="s">
        <v>1</v>
      </c>
      <c r="C4" s="51"/>
      <c r="D4" s="51"/>
      <c r="E4" s="51"/>
      <c r="F4" s="51"/>
      <c r="G4" s="51"/>
      <c r="H4" s="51"/>
      <c r="I4" s="52"/>
      <c r="J4" s="53" t="s">
        <v>2</v>
      </c>
      <c r="K4" s="54"/>
      <c r="L4" s="54"/>
      <c r="M4" s="55"/>
    </row>
    <row r="5" spans="1:13" x14ac:dyDescent="0.25">
      <c r="A5" s="63"/>
      <c r="B5" s="59" t="s">
        <v>3</v>
      </c>
      <c r="C5" s="60"/>
      <c r="D5" s="60"/>
      <c r="E5" s="61"/>
      <c r="F5" s="59" t="s">
        <v>4</v>
      </c>
      <c r="G5" s="60"/>
      <c r="H5" s="60"/>
      <c r="I5" s="61"/>
      <c r="J5" s="56"/>
      <c r="K5" s="57"/>
      <c r="L5" s="57"/>
      <c r="M5" s="58"/>
    </row>
    <row r="6" spans="1:13" ht="60" x14ac:dyDescent="0.25">
      <c r="A6" s="63"/>
      <c r="B6" s="4" t="s">
        <v>5</v>
      </c>
      <c r="C6" s="5" t="s">
        <v>6</v>
      </c>
      <c r="D6" s="6" t="s">
        <v>7</v>
      </c>
      <c r="E6" s="7" t="s">
        <v>8</v>
      </c>
      <c r="F6" s="4" t="s">
        <v>5</v>
      </c>
      <c r="G6" s="5" t="s">
        <v>6</v>
      </c>
      <c r="H6" s="6" t="s">
        <v>7</v>
      </c>
      <c r="I6" s="7" t="s">
        <v>8</v>
      </c>
      <c r="J6" s="4" t="s">
        <v>5</v>
      </c>
      <c r="K6" s="5" t="s">
        <v>6</v>
      </c>
      <c r="L6" s="6" t="s">
        <v>7</v>
      </c>
      <c r="M6" s="8" t="s">
        <v>8</v>
      </c>
    </row>
    <row r="7" spans="1:13" ht="15.75" x14ac:dyDescent="0.25">
      <c r="A7" s="9" t="s">
        <v>9</v>
      </c>
      <c r="B7" s="10">
        <f>[1]Datos!D111+[1]Datos!D112</f>
        <v>14</v>
      </c>
      <c r="C7" s="11">
        <f>[1]Datos!E111+[1]Datos!E112</f>
        <v>14</v>
      </c>
      <c r="D7" s="12">
        <f>[1]Datos!F111+[1]Datos!F112</f>
        <v>174</v>
      </c>
      <c r="E7" s="13">
        <f t="shared" ref="E7:E14" si="0">SUM(B7:D7)</f>
        <v>202</v>
      </c>
      <c r="F7" s="10">
        <f>[1]Datos!H111+[1]Datos!H112</f>
        <v>45</v>
      </c>
      <c r="G7" s="11">
        <f>[1]Datos!I111+[1]Datos!I112</f>
        <v>23</v>
      </c>
      <c r="H7" s="12">
        <f>[1]Datos!J111+[1]Datos!J112</f>
        <v>307</v>
      </c>
      <c r="I7" s="13">
        <f t="shared" ref="I7:I14" si="1">SUM(F7:H7)</f>
        <v>375</v>
      </c>
      <c r="J7" s="10">
        <f t="shared" ref="J7:L13" si="2">B7+F7</f>
        <v>59</v>
      </c>
      <c r="K7" s="11">
        <f t="shared" si="2"/>
        <v>37</v>
      </c>
      <c r="L7" s="12">
        <f t="shared" si="2"/>
        <v>481</v>
      </c>
      <c r="M7" s="13">
        <f t="shared" ref="M7:M14" si="3">+J7+K7+L7</f>
        <v>577</v>
      </c>
    </row>
    <row r="8" spans="1:13" ht="15.75" x14ac:dyDescent="0.25">
      <c r="A8" s="14" t="s">
        <v>10</v>
      </c>
      <c r="B8" s="15">
        <f>[1]Datos!D113</f>
        <v>0</v>
      </c>
      <c r="C8" s="16">
        <f>[1]Datos!E113</f>
        <v>0</v>
      </c>
      <c r="D8" s="17">
        <f>[1]Datos!F113</f>
        <v>0</v>
      </c>
      <c r="E8" s="18">
        <f t="shared" si="0"/>
        <v>0</v>
      </c>
      <c r="F8" s="15">
        <f>[1]Datos!H113</f>
        <v>0</v>
      </c>
      <c r="G8" s="16">
        <f>[1]Datos!I113</f>
        <v>0</v>
      </c>
      <c r="H8" s="17">
        <f>[1]Datos!J113</f>
        <v>0</v>
      </c>
      <c r="I8" s="18">
        <f t="shared" si="1"/>
        <v>0</v>
      </c>
      <c r="J8" s="15">
        <f t="shared" si="2"/>
        <v>0</v>
      </c>
      <c r="K8" s="16">
        <f t="shared" si="2"/>
        <v>0</v>
      </c>
      <c r="L8" s="17">
        <f t="shared" si="2"/>
        <v>0</v>
      </c>
      <c r="M8" s="18">
        <f t="shared" si="3"/>
        <v>0</v>
      </c>
    </row>
    <row r="9" spans="1:13" ht="15.75" x14ac:dyDescent="0.25">
      <c r="A9" s="14" t="s">
        <v>11</v>
      </c>
      <c r="B9" s="15">
        <f>[1]Datos!D114</f>
        <v>0</v>
      </c>
      <c r="C9" s="16">
        <f>[1]Datos!E114</f>
        <v>0</v>
      </c>
      <c r="D9" s="17">
        <f>[1]Datos!F114</f>
        <v>0</v>
      </c>
      <c r="E9" s="18">
        <f t="shared" si="0"/>
        <v>0</v>
      </c>
      <c r="F9" s="15">
        <f>[1]Datos!H114</f>
        <v>0</v>
      </c>
      <c r="G9" s="16">
        <f>[1]Datos!I114</f>
        <v>0</v>
      </c>
      <c r="H9" s="17">
        <f>[1]Datos!J114</f>
        <v>0</v>
      </c>
      <c r="I9" s="18">
        <f t="shared" si="1"/>
        <v>0</v>
      </c>
      <c r="J9" s="15">
        <f t="shared" si="2"/>
        <v>0</v>
      </c>
      <c r="K9" s="16">
        <f t="shared" si="2"/>
        <v>0</v>
      </c>
      <c r="L9" s="17">
        <f t="shared" si="2"/>
        <v>0</v>
      </c>
      <c r="M9" s="18">
        <f t="shared" si="3"/>
        <v>0</v>
      </c>
    </row>
    <row r="10" spans="1:13" ht="15.75" x14ac:dyDescent="0.25">
      <c r="A10" s="14" t="s">
        <v>12</v>
      </c>
      <c r="B10" s="15">
        <f>[1]Datos!D115+[1]Datos!D116</f>
        <v>0</v>
      </c>
      <c r="C10" s="16">
        <f>[1]Datos!E115+[1]Datos!E116</f>
        <v>0</v>
      </c>
      <c r="D10" s="17">
        <f>[1]Datos!F115+[1]Datos!F116</f>
        <v>0</v>
      </c>
      <c r="E10" s="18">
        <f t="shared" si="0"/>
        <v>0</v>
      </c>
      <c r="F10" s="15">
        <f>[1]Datos!H115+[1]Datos!H116</f>
        <v>0</v>
      </c>
      <c r="G10" s="16">
        <f>[1]Datos!I115+[1]Datos!I116</f>
        <v>0</v>
      </c>
      <c r="H10" s="17">
        <f>[1]Datos!J115+[1]Datos!J116</f>
        <v>0</v>
      </c>
      <c r="I10" s="18">
        <f t="shared" si="1"/>
        <v>0</v>
      </c>
      <c r="J10" s="15">
        <f t="shared" si="2"/>
        <v>0</v>
      </c>
      <c r="K10" s="16">
        <f t="shared" si="2"/>
        <v>0</v>
      </c>
      <c r="L10" s="17">
        <f t="shared" si="2"/>
        <v>0</v>
      </c>
      <c r="M10" s="18">
        <f t="shared" si="3"/>
        <v>0</v>
      </c>
    </row>
    <row r="11" spans="1:13" ht="15.75" x14ac:dyDescent="0.25">
      <c r="A11" s="14" t="s">
        <v>13</v>
      </c>
      <c r="B11" s="15">
        <f>[1]Datos!D117+[1]Datos!D118</f>
        <v>0</v>
      </c>
      <c r="C11" s="16">
        <f>[1]Datos!E117+[1]Datos!E118</f>
        <v>0</v>
      </c>
      <c r="D11" s="17">
        <f>[1]Datos!F117+[1]Datos!F118</f>
        <v>0</v>
      </c>
      <c r="E11" s="18">
        <f t="shared" si="0"/>
        <v>0</v>
      </c>
      <c r="F11" s="15">
        <f>[1]Datos!H117+[1]Datos!H118</f>
        <v>0</v>
      </c>
      <c r="G11" s="16">
        <f>[1]Datos!I117+[1]Datos!I118</f>
        <v>0</v>
      </c>
      <c r="H11" s="17">
        <f>[1]Datos!J117+[1]Datos!J118</f>
        <v>0</v>
      </c>
      <c r="I11" s="18">
        <f t="shared" si="1"/>
        <v>0</v>
      </c>
      <c r="J11" s="15">
        <f t="shared" si="2"/>
        <v>0</v>
      </c>
      <c r="K11" s="16">
        <f t="shared" si="2"/>
        <v>0</v>
      </c>
      <c r="L11" s="17">
        <f t="shared" si="2"/>
        <v>0</v>
      </c>
      <c r="M11" s="18">
        <f t="shared" si="3"/>
        <v>0</v>
      </c>
    </row>
    <row r="12" spans="1:13" ht="15.75" x14ac:dyDescent="0.25">
      <c r="A12" s="14" t="s">
        <v>14</v>
      </c>
      <c r="B12" s="15">
        <f>[1]Datos!D119</f>
        <v>0</v>
      </c>
      <c r="C12" s="16">
        <f>[1]Datos!E119</f>
        <v>0</v>
      </c>
      <c r="D12" s="17">
        <f>[1]Datos!F119</f>
        <v>0</v>
      </c>
      <c r="E12" s="18">
        <f t="shared" si="0"/>
        <v>0</v>
      </c>
      <c r="F12" s="15">
        <f>[1]Datos!H119</f>
        <v>0</v>
      </c>
      <c r="G12" s="16">
        <f>[1]Datos!I119</f>
        <v>0</v>
      </c>
      <c r="H12" s="17">
        <f>[1]Datos!J119</f>
        <v>0</v>
      </c>
      <c r="I12" s="18">
        <f t="shared" si="1"/>
        <v>0</v>
      </c>
      <c r="J12" s="15">
        <f t="shared" si="2"/>
        <v>0</v>
      </c>
      <c r="K12" s="16">
        <f t="shared" si="2"/>
        <v>0</v>
      </c>
      <c r="L12" s="17">
        <f t="shared" si="2"/>
        <v>0</v>
      </c>
      <c r="M12" s="18">
        <f t="shared" si="3"/>
        <v>0</v>
      </c>
    </row>
    <row r="13" spans="1:13" ht="15.75" x14ac:dyDescent="0.25">
      <c r="A13" s="14" t="s">
        <v>15</v>
      </c>
      <c r="B13" s="15">
        <f>SUM([1]Datos!D121:D124)</f>
        <v>0</v>
      </c>
      <c r="C13" s="16">
        <f>SUM([1]Datos!E121:E124)</f>
        <v>0</v>
      </c>
      <c r="D13" s="17">
        <f>SUM([1]Datos!F121:F124)</f>
        <v>0</v>
      </c>
      <c r="E13" s="18">
        <f t="shared" si="0"/>
        <v>0</v>
      </c>
      <c r="F13" s="15">
        <f>SUM([1]Datos!H121:H124)</f>
        <v>0</v>
      </c>
      <c r="G13" s="16">
        <f>SUM([1]Datos!I121:I124)</f>
        <v>0</v>
      </c>
      <c r="H13" s="17">
        <f>SUM([1]Datos!J121:J124)</f>
        <v>0</v>
      </c>
      <c r="I13" s="18">
        <f t="shared" si="1"/>
        <v>0</v>
      </c>
      <c r="J13" s="15">
        <f t="shared" si="2"/>
        <v>0</v>
      </c>
      <c r="K13" s="16">
        <f t="shared" si="2"/>
        <v>0</v>
      </c>
      <c r="L13" s="17">
        <f t="shared" si="2"/>
        <v>0</v>
      </c>
      <c r="M13" s="18">
        <f t="shared" si="3"/>
        <v>0</v>
      </c>
    </row>
    <row r="14" spans="1:13" ht="15.75" x14ac:dyDescent="0.25">
      <c r="A14" s="19" t="s">
        <v>2</v>
      </c>
      <c r="B14" s="20">
        <f>SUM(B7:B13)</f>
        <v>14</v>
      </c>
      <c r="C14" s="21">
        <f>SUM(C7:C13)</f>
        <v>14</v>
      </c>
      <c r="D14" s="22">
        <f>SUM(D7:D13)</f>
        <v>174</v>
      </c>
      <c r="E14" s="23">
        <f t="shared" si="0"/>
        <v>202</v>
      </c>
      <c r="F14" s="20">
        <f>SUM(F7:F13)</f>
        <v>45</v>
      </c>
      <c r="G14" s="21">
        <f>SUM(G7:G13)</f>
        <v>23</v>
      </c>
      <c r="H14" s="22">
        <f>SUM(H7:H13)</f>
        <v>307</v>
      </c>
      <c r="I14" s="23">
        <f t="shared" si="1"/>
        <v>375</v>
      </c>
      <c r="J14" s="20">
        <f>SUM(J7:J13)</f>
        <v>59</v>
      </c>
      <c r="K14" s="21">
        <f>SUM(K7:K13)</f>
        <v>37</v>
      </c>
      <c r="L14" s="22">
        <f>SUM(L7:L13)</f>
        <v>481</v>
      </c>
      <c r="M14" s="23">
        <f t="shared" si="3"/>
        <v>577</v>
      </c>
    </row>
    <row r="15" spans="1:13" ht="15.75" x14ac:dyDescent="0.25">
      <c r="A15" s="24" t="s">
        <v>16</v>
      </c>
      <c r="B15" s="25"/>
      <c r="C15" s="26"/>
      <c r="D15" s="26"/>
      <c r="E15" s="27">
        <f>+E14/$M$14</f>
        <v>0.35008665511265163</v>
      </c>
      <c r="F15" s="25"/>
      <c r="G15" s="26"/>
      <c r="H15" s="26"/>
      <c r="I15" s="27">
        <f>+I14/$M$14</f>
        <v>0.64991334488734831</v>
      </c>
      <c r="J15" s="25"/>
      <c r="K15" s="26"/>
      <c r="L15" s="26"/>
      <c r="M15" s="27">
        <f>+M14/$M$14</f>
        <v>1</v>
      </c>
    </row>
    <row r="16" spans="1:13" x14ac:dyDescent="0.2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 ht="18.75" x14ac:dyDescent="0.3">
      <c r="A17" s="62" t="str">
        <f>_xlfn.CONCAT("2.-Número de licencias médicas presentadas entre Enero y ",[1]Datos!$D$197," de 2025, según género del funcionario afecto, tipo y rango de duración de la licencia médica")</f>
        <v>2.-Número de licencias médicas presentadas entre Enero y Junio de 2025, según género del funcionario afecto, tipo y rango de duración de la licencia médica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x14ac:dyDescent="0.25">
      <c r="A19" s="49" t="s">
        <v>17</v>
      </c>
      <c r="B19" s="50" t="s">
        <v>1</v>
      </c>
      <c r="C19" s="51"/>
      <c r="D19" s="51"/>
      <c r="E19" s="51"/>
      <c r="F19" s="51"/>
      <c r="G19" s="51"/>
      <c r="H19" s="51"/>
      <c r="I19" s="52"/>
      <c r="J19" s="53" t="s">
        <v>2</v>
      </c>
      <c r="K19" s="54"/>
      <c r="L19" s="54"/>
      <c r="M19" s="55"/>
    </row>
    <row r="20" spans="1:13" x14ac:dyDescent="0.25">
      <c r="A20" s="49"/>
      <c r="B20" s="59" t="s">
        <v>3</v>
      </c>
      <c r="C20" s="60"/>
      <c r="D20" s="60"/>
      <c r="E20" s="61"/>
      <c r="F20" s="59" t="s">
        <v>4</v>
      </c>
      <c r="G20" s="60"/>
      <c r="H20" s="60"/>
      <c r="I20" s="61"/>
      <c r="J20" s="56"/>
      <c r="K20" s="57"/>
      <c r="L20" s="57"/>
      <c r="M20" s="58"/>
    </row>
    <row r="21" spans="1:13" ht="60" x14ac:dyDescent="0.25">
      <c r="A21" s="49"/>
      <c r="B21" s="4" t="s">
        <v>5</v>
      </c>
      <c r="C21" s="5" t="s">
        <v>6</v>
      </c>
      <c r="D21" s="6" t="s">
        <v>7</v>
      </c>
      <c r="E21" s="7" t="s">
        <v>8</v>
      </c>
      <c r="F21" s="4" t="s">
        <v>5</v>
      </c>
      <c r="G21" s="5" t="s">
        <v>6</v>
      </c>
      <c r="H21" s="6" t="s">
        <v>7</v>
      </c>
      <c r="I21" s="7" t="s">
        <v>8</v>
      </c>
      <c r="J21" s="4" t="s">
        <v>5</v>
      </c>
      <c r="K21" s="5" t="s">
        <v>6</v>
      </c>
      <c r="L21" s="6" t="s">
        <v>7</v>
      </c>
      <c r="M21" s="8" t="s">
        <v>8</v>
      </c>
    </row>
    <row r="22" spans="1:13" ht="15.75" x14ac:dyDescent="0.25">
      <c r="A22" s="9" t="s">
        <v>9</v>
      </c>
      <c r="B22" s="10">
        <f>[1]Datos!D134+[1]Datos!D135</f>
        <v>7</v>
      </c>
      <c r="C22" s="11">
        <f>[1]Datos!E134+[1]Datos!E135</f>
        <v>3</v>
      </c>
      <c r="D22" s="12">
        <f>[1]Datos!F134+[1]Datos!F135</f>
        <v>6</v>
      </c>
      <c r="E22" s="13">
        <f t="shared" ref="E22:E29" si="4">SUM(B22:D22)</f>
        <v>16</v>
      </c>
      <c r="F22" s="10">
        <f>[1]Datos!H134+[1]Datos!H135</f>
        <v>21</v>
      </c>
      <c r="G22" s="11">
        <f>[1]Datos!I134+[1]Datos!I135</f>
        <v>4</v>
      </c>
      <c r="H22" s="12">
        <f>[1]Datos!J134+[1]Datos!J135</f>
        <v>19</v>
      </c>
      <c r="I22" s="13">
        <f t="shared" ref="I22:I29" si="5">SUM(F22:H22)</f>
        <v>44</v>
      </c>
      <c r="J22" s="10">
        <f t="shared" ref="J22:L28" si="6">B22+F22</f>
        <v>28</v>
      </c>
      <c r="K22" s="11">
        <f t="shared" si="6"/>
        <v>7</v>
      </c>
      <c r="L22" s="12">
        <f t="shared" si="6"/>
        <v>25</v>
      </c>
      <c r="M22" s="13">
        <f t="shared" ref="M22:M29" si="7">SUM(J22:L22)</f>
        <v>60</v>
      </c>
    </row>
    <row r="23" spans="1:13" ht="15.75" x14ac:dyDescent="0.25">
      <c r="A23" s="14" t="s">
        <v>10</v>
      </c>
      <c r="B23" s="15">
        <f>[1]Datos!D136</f>
        <v>0</v>
      </c>
      <c r="C23" s="16">
        <f>[1]Datos!E136</f>
        <v>0</v>
      </c>
      <c r="D23" s="17">
        <f>[1]Datos!F136</f>
        <v>0</v>
      </c>
      <c r="E23" s="18">
        <f t="shared" si="4"/>
        <v>0</v>
      </c>
      <c r="F23" s="15">
        <f>[1]Datos!H136</f>
        <v>0</v>
      </c>
      <c r="G23" s="16">
        <f>[1]Datos!I136</f>
        <v>0</v>
      </c>
      <c r="H23" s="17">
        <f>[1]Datos!J136</f>
        <v>0</v>
      </c>
      <c r="I23" s="18">
        <f t="shared" si="5"/>
        <v>0</v>
      </c>
      <c r="J23" s="15">
        <f t="shared" si="6"/>
        <v>0</v>
      </c>
      <c r="K23" s="16">
        <f t="shared" si="6"/>
        <v>0</v>
      </c>
      <c r="L23" s="17">
        <f t="shared" si="6"/>
        <v>0</v>
      </c>
      <c r="M23" s="18">
        <f t="shared" si="7"/>
        <v>0</v>
      </c>
    </row>
    <row r="24" spans="1:13" ht="15.75" x14ac:dyDescent="0.25">
      <c r="A24" s="14" t="s">
        <v>11</v>
      </c>
      <c r="B24" s="15">
        <f>[1]Datos!D137</f>
        <v>0</v>
      </c>
      <c r="C24" s="16">
        <f>[1]Datos!E137</f>
        <v>0</v>
      </c>
      <c r="D24" s="17">
        <f>[1]Datos!F137</f>
        <v>0</v>
      </c>
      <c r="E24" s="18">
        <f t="shared" si="4"/>
        <v>0</v>
      </c>
      <c r="F24" s="15">
        <f>[1]Datos!H137</f>
        <v>0</v>
      </c>
      <c r="G24" s="16">
        <f>[1]Datos!I137</f>
        <v>0</v>
      </c>
      <c r="H24" s="17">
        <f>[1]Datos!J137</f>
        <v>0</v>
      </c>
      <c r="I24" s="18">
        <f t="shared" si="5"/>
        <v>0</v>
      </c>
      <c r="J24" s="15">
        <f t="shared" si="6"/>
        <v>0</v>
      </c>
      <c r="K24" s="16">
        <f t="shared" si="6"/>
        <v>0</v>
      </c>
      <c r="L24" s="17">
        <f t="shared" si="6"/>
        <v>0</v>
      </c>
      <c r="M24" s="18">
        <f t="shared" si="7"/>
        <v>0</v>
      </c>
    </row>
    <row r="25" spans="1:13" ht="15.75" x14ac:dyDescent="0.25">
      <c r="A25" s="14" t="s">
        <v>12</v>
      </c>
      <c r="B25" s="15">
        <f>[1]Datos!D138+[1]Datos!D139</f>
        <v>0</v>
      </c>
      <c r="C25" s="16">
        <f>[1]Datos!E138+[1]Datos!E139</f>
        <v>0</v>
      </c>
      <c r="D25" s="17">
        <f>[1]Datos!F138+[1]Datos!F139</f>
        <v>0</v>
      </c>
      <c r="E25" s="18">
        <f t="shared" si="4"/>
        <v>0</v>
      </c>
      <c r="F25" s="15">
        <f>[1]Datos!H138+[1]Datos!H139</f>
        <v>0</v>
      </c>
      <c r="G25" s="16">
        <f>[1]Datos!I138+[1]Datos!I139</f>
        <v>0</v>
      </c>
      <c r="H25" s="17">
        <f>[1]Datos!J138+[1]Datos!J139</f>
        <v>0</v>
      </c>
      <c r="I25" s="18">
        <f t="shared" si="5"/>
        <v>0</v>
      </c>
      <c r="J25" s="15">
        <f t="shared" si="6"/>
        <v>0</v>
      </c>
      <c r="K25" s="16">
        <f t="shared" si="6"/>
        <v>0</v>
      </c>
      <c r="L25" s="17">
        <f t="shared" si="6"/>
        <v>0</v>
      </c>
      <c r="M25" s="18">
        <f t="shared" si="7"/>
        <v>0</v>
      </c>
    </row>
    <row r="26" spans="1:13" ht="15.75" x14ac:dyDescent="0.25">
      <c r="A26" s="14" t="s">
        <v>13</v>
      </c>
      <c r="B26" s="15">
        <f>[1]Datos!D140+[1]Datos!D141</f>
        <v>0</v>
      </c>
      <c r="C26" s="16">
        <f>[1]Datos!E140+[1]Datos!E141</f>
        <v>0</v>
      </c>
      <c r="D26" s="17">
        <f>[1]Datos!F140+[1]Datos!F141</f>
        <v>0</v>
      </c>
      <c r="E26" s="18">
        <f t="shared" si="4"/>
        <v>0</v>
      </c>
      <c r="F26" s="15">
        <f>[1]Datos!H140+[1]Datos!H141</f>
        <v>0</v>
      </c>
      <c r="G26" s="16">
        <f>[1]Datos!I140+[1]Datos!I141</f>
        <v>0</v>
      </c>
      <c r="H26" s="17">
        <f>[1]Datos!J140+[1]Datos!J141</f>
        <v>0</v>
      </c>
      <c r="I26" s="18">
        <f t="shared" si="5"/>
        <v>0</v>
      </c>
      <c r="J26" s="15">
        <f t="shared" si="6"/>
        <v>0</v>
      </c>
      <c r="K26" s="16">
        <f t="shared" si="6"/>
        <v>0</v>
      </c>
      <c r="L26" s="17">
        <f t="shared" si="6"/>
        <v>0</v>
      </c>
      <c r="M26" s="18">
        <f t="shared" si="7"/>
        <v>0</v>
      </c>
    </row>
    <row r="27" spans="1:13" ht="15.75" x14ac:dyDescent="0.25">
      <c r="A27" s="14" t="s">
        <v>14</v>
      </c>
      <c r="B27" s="15">
        <f>+[1]Datos!D142</f>
        <v>0</v>
      </c>
      <c r="C27" s="16">
        <f>+[1]Datos!E142</f>
        <v>0</v>
      </c>
      <c r="D27" s="17">
        <f>+[1]Datos!F142</f>
        <v>0</v>
      </c>
      <c r="E27" s="18">
        <f t="shared" si="4"/>
        <v>0</v>
      </c>
      <c r="F27" s="15">
        <f>+[1]Datos!H142</f>
        <v>0</v>
      </c>
      <c r="G27" s="16">
        <f>+[1]Datos!I142</f>
        <v>0</v>
      </c>
      <c r="H27" s="17">
        <f>+[1]Datos!J142</f>
        <v>0</v>
      </c>
      <c r="I27" s="18">
        <f t="shared" si="5"/>
        <v>0</v>
      </c>
      <c r="J27" s="15">
        <f t="shared" si="6"/>
        <v>0</v>
      </c>
      <c r="K27" s="16">
        <f t="shared" si="6"/>
        <v>0</v>
      </c>
      <c r="L27" s="17">
        <f t="shared" si="6"/>
        <v>0</v>
      </c>
      <c r="M27" s="18">
        <f t="shared" si="7"/>
        <v>0</v>
      </c>
    </row>
    <row r="28" spans="1:13" ht="15.75" x14ac:dyDescent="0.25">
      <c r="A28" s="14" t="s">
        <v>15</v>
      </c>
      <c r="B28" s="15">
        <f>SUM([1]Datos!D144:D147)</f>
        <v>0</v>
      </c>
      <c r="C28" s="16">
        <f>SUM([1]Datos!E144:E147)</f>
        <v>0</v>
      </c>
      <c r="D28" s="17">
        <f>SUM([1]Datos!F144:F147)</f>
        <v>0</v>
      </c>
      <c r="E28" s="18">
        <f t="shared" si="4"/>
        <v>0</v>
      </c>
      <c r="F28" s="15">
        <f>SUM([1]Datos!H144:H147)</f>
        <v>0</v>
      </c>
      <c r="G28" s="16">
        <f>SUM([1]Datos!I144:I147)</f>
        <v>0</v>
      </c>
      <c r="H28" s="17">
        <f>SUM([1]Datos!J144:J147)</f>
        <v>0</v>
      </c>
      <c r="I28" s="18">
        <f t="shared" si="5"/>
        <v>0</v>
      </c>
      <c r="J28" s="15">
        <f t="shared" si="6"/>
        <v>0</v>
      </c>
      <c r="K28" s="16">
        <f t="shared" si="6"/>
        <v>0</v>
      </c>
      <c r="L28" s="17">
        <f t="shared" si="6"/>
        <v>0</v>
      </c>
      <c r="M28" s="18">
        <f t="shared" si="7"/>
        <v>0</v>
      </c>
    </row>
    <row r="29" spans="1:13" ht="15.75" x14ac:dyDescent="0.25">
      <c r="A29" s="19" t="s">
        <v>2</v>
      </c>
      <c r="B29" s="20">
        <f>SUM(B22:B28)</f>
        <v>7</v>
      </c>
      <c r="C29" s="21">
        <f>SUM(C22:C28)</f>
        <v>3</v>
      </c>
      <c r="D29" s="22">
        <f>SUM(D22:D28)</f>
        <v>6</v>
      </c>
      <c r="E29" s="23">
        <f t="shared" si="4"/>
        <v>16</v>
      </c>
      <c r="F29" s="20">
        <f>SUM(F22:F28)</f>
        <v>21</v>
      </c>
      <c r="G29" s="21">
        <f>SUM(G22:G28)</f>
        <v>4</v>
      </c>
      <c r="H29" s="22">
        <f>SUM(H22:H28)</f>
        <v>19</v>
      </c>
      <c r="I29" s="23">
        <f t="shared" si="5"/>
        <v>44</v>
      </c>
      <c r="J29" s="20">
        <f>SUM(J22:J28)</f>
        <v>28</v>
      </c>
      <c r="K29" s="21">
        <f>SUM(K22:K28)</f>
        <v>7</v>
      </c>
      <c r="L29" s="22">
        <f>SUM(L22:L28)</f>
        <v>25</v>
      </c>
      <c r="M29" s="23">
        <f t="shared" si="7"/>
        <v>60</v>
      </c>
    </row>
    <row r="30" spans="1:13" ht="15.75" x14ac:dyDescent="0.25">
      <c r="A30" s="28" t="s">
        <v>18</v>
      </c>
      <c r="B30" s="25"/>
      <c r="C30" s="26"/>
      <c r="D30" s="26"/>
      <c r="E30" s="29">
        <f>+[1]Datos!$AB$2</f>
        <v>12</v>
      </c>
      <c r="F30" s="25"/>
      <c r="G30" s="26"/>
      <c r="H30" s="26"/>
      <c r="I30" s="29">
        <f>+[1]Datos!$AB$1</f>
        <v>18</v>
      </c>
      <c r="J30" s="25"/>
      <c r="K30" s="26"/>
      <c r="L30" s="26"/>
      <c r="M30" s="29">
        <f>+I30+E30</f>
        <v>30</v>
      </c>
    </row>
    <row r="31" spans="1:13" x14ac:dyDescent="0.2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 ht="18.75" x14ac:dyDescent="0.3">
      <c r="A32" s="62" t="str">
        <f>_xlfn.CONCAT("3.-Número de licencias médicas presentadas entre Enero y ",[1]Datos!$D$197," de 2025 con reembolso, según género del funcionario afecto, tipo y rango de duración de la licencia médica")</f>
        <v>3.-Número de licencias médicas presentadas entre Enero y Junio de 2025 con reembolso, según género del funcionario afecto, tipo y rango de duración de la licencia médica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4" x14ac:dyDescent="0.2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 x14ac:dyDescent="0.25">
      <c r="A34" s="49" t="s">
        <v>17</v>
      </c>
      <c r="B34" s="50" t="s">
        <v>1</v>
      </c>
      <c r="C34" s="51"/>
      <c r="D34" s="51"/>
      <c r="E34" s="51"/>
      <c r="F34" s="51"/>
      <c r="G34" s="51"/>
      <c r="H34" s="51"/>
      <c r="I34" s="52"/>
      <c r="J34" s="53" t="s">
        <v>2</v>
      </c>
      <c r="K34" s="54"/>
      <c r="L34" s="54"/>
      <c r="M34" s="55"/>
    </row>
    <row r="35" spans="1:14" x14ac:dyDescent="0.25">
      <c r="A35" s="49"/>
      <c r="B35" s="59" t="s">
        <v>3</v>
      </c>
      <c r="C35" s="60"/>
      <c r="D35" s="60"/>
      <c r="E35" s="61"/>
      <c r="F35" s="59" t="s">
        <v>4</v>
      </c>
      <c r="G35" s="60"/>
      <c r="H35" s="60"/>
      <c r="I35" s="61"/>
      <c r="J35" s="56"/>
      <c r="K35" s="57"/>
      <c r="L35" s="57"/>
      <c r="M35" s="58"/>
    </row>
    <row r="36" spans="1:14" ht="60" x14ac:dyDescent="0.25">
      <c r="A36" s="49"/>
      <c r="B36" s="4" t="s">
        <v>5</v>
      </c>
      <c r="C36" s="5" t="s">
        <v>6</v>
      </c>
      <c r="D36" s="6" t="s">
        <v>7</v>
      </c>
      <c r="E36" s="7" t="s">
        <v>8</v>
      </c>
      <c r="F36" s="4" t="s">
        <v>5</v>
      </c>
      <c r="G36" s="5" t="s">
        <v>6</v>
      </c>
      <c r="H36" s="6" t="s">
        <v>7</v>
      </c>
      <c r="I36" s="7" t="s">
        <v>8</v>
      </c>
      <c r="J36" s="4" t="s">
        <v>5</v>
      </c>
      <c r="K36" s="5" t="s">
        <v>6</v>
      </c>
      <c r="L36" s="6" t="s">
        <v>7</v>
      </c>
      <c r="M36" s="8" t="s">
        <v>8</v>
      </c>
    </row>
    <row r="37" spans="1:14" ht="15.75" x14ac:dyDescent="0.25">
      <c r="A37" s="9" t="s">
        <v>9</v>
      </c>
      <c r="B37" s="10">
        <f>+[1]Datos!D157+[1]Datos!D158</f>
        <v>7</v>
      </c>
      <c r="C37" s="11">
        <f>+[1]Datos!E157+[1]Datos!E158</f>
        <v>3</v>
      </c>
      <c r="D37" s="12">
        <f>+[1]Datos!F157+[1]Datos!F158</f>
        <v>6</v>
      </c>
      <c r="E37" s="13">
        <f t="shared" ref="E37:E44" si="8">SUM(B37:D37)</f>
        <v>16</v>
      </c>
      <c r="F37" s="10">
        <f>+[1]Datos!H157+[1]Datos!H158</f>
        <v>21</v>
      </c>
      <c r="G37" s="11">
        <f>+[1]Datos!I157+[1]Datos!I158</f>
        <v>4</v>
      </c>
      <c r="H37" s="12">
        <f>+[1]Datos!J157+[1]Datos!J158</f>
        <v>19</v>
      </c>
      <c r="I37" s="13">
        <f t="shared" ref="I37:I44" si="9">SUM(F37:H37)</f>
        <v>44</v>
      </c>
      <c r="J37" s="10">
        <f t="shared" ref="J37:L43" si="10">B37+F37</f>
        <v>28</v>
      </c>
      <c r="K37" s="11">
        <f t="shared" si="10"/>
        <v>7</v>
      </c>
      <c r="L37" s="12">
        <f t="shared" si="10"/>
        <v>25</v>
      </c>
      <c r="M37" s="13">
        <f t="shared" ref="M37:M44" si="11">SUM(J37:L37)</f>
        <v>60</v>
      </c>
    </row>
    <row r="38" spans="1:14" ht="15.75" x14ac:dyDescent="0.25">
      <c r="A38" s="14" t="s">
        <v>10</v>
      </c>
      <c r="B38" s="15">
        <f>+[1]Datos!D159</f>
        <v>0</v>
      </c>
      <c r="C38" s="16">
        <f>+[1]Datos!E159</f>
        <v>0</v>
      </c>
      <c r="D38" s="17">
        <f>+[1]Datos!F159</f>
        <v>0</v>
      </c>
      <c r="E38" s="18">
        <f t="shared" si="8"/>
        <v>0</v>
      </c>
      <c r="F38" s="15">
        <f>+[1]Datos!H159</f>
        <v>0</v>
      </c>
      <c r="G38" s="16">
        <f>+[1]Datos!I159</f>
        <v>0</v>
      </c>
      <c r="H38" s="17">
        <f>+[1]Datos!J159</f>
        <v>0</v>
      </c>
      <c r="I38" s="18">
        <f t="shared" si="9"/>
        <v>0</v>
      </c>
      <c r="J38" s="15">
        <f t="shared" si="10"/>
        <v>0</v>
      </c>
      <c r="K38" s="16">
        <f t="shared" si="10"/>
        <v>0</v>
      </c>
      <c r="L38" s="17">
        <f t="shared" si="10"/>
        <v>0</v>
      </c>
      <c r="M38" s="18">
        <f t="shared" si="11"/>
        <v>0</v>
      </c>
    </row>
    <row r="39" spans="1:14" ht="15.75" x14ac:dyDescent="0.25">
      <c r="A39" s="14" t="s">
        <v>11</v>
      </c>
      <c r="B39" s="15">
        <f>+[1]Datos!D160</f>
        <v>0</v>
      </c>
      <c r="C39" s="16">
        <f>+[1]Datos!E160</f>
        <v>0</v>
      </c>
      <c r="D39" s="17">
        <f>+[1]Datos!F160</f>
        <v>0</v>
      </c>
      <c r="E39" s="18">
        <f t="shared" si="8"/>
        <v>0</v>
      </c>
      <c r="F39" s="15">
        <f>+[1]Datos!H160</f>
        <v>0</v>
      </c>
      <c r="G39" s="16">
        <f>+[1]Datos!I160</f>
        <v>0</v>
      </c>
      <c r="H39" s="17">
        <f>+[1]Datos!J160</f>
        <v>0</v>
      </c>
      <c r="I39" s="18">
        <f t="shared" si="9"/>
        <v>0</v>
      </c>
      <c r="J39" s="15">
        <f t="shared" si="10"/>
        <v>0</v>
      </c>
      <c r="K39" s="16">
        <f t="shared" si="10"/>
        <v>0</v>
      </c>
      <c r="L39" s="17">
        <f t="shared" si="10"/>
        <v>0</v>
      </c>
      <c r="M39" s="18">
        <f t="shared" si="11"/>
        <v>0</v>
      </c>
    </row>
    <row r="40" spans="1:14" ht="15.75" x14ac:dyDescent="0.25">
      <c r="A40" s="14" t="s">
        <v>12</v>
      </c>
      <c r="B40" s="15">
        <f>+[1]Datos!D161+[1]Datos!D162</f>
        <v>0</v>
      </c>
      <c r="C40" s="16">
        <f>+[1]Datos!E161+[1]Datos!E162</f>
        <v>0</v>
      </c>
      <c r="D40" s="17">
        <f>+[1]Datos!F161+[1]Datos!F162</f>
        <v>0</v>
      </c>
      <c r="E40" s="18">
        <f t="shared" si="8"/>
        <v>0</v>
      </c>
      <c r="F40" s="15">
        <f>+[1]Datos!H161+[1]Datos!H162</f>
        <v>0</v>
      </c>
      <c r="G40" s="16">
        <f>+[1]Datos!I161+[1]Datos!I162</f>
        <v>0</v>
      </c>
      <c r="H40" s="17">
        <f>+[1]Datos!J161+[1]Datos!J162</f>
        <v>0</v>
      </c>
      <c r="I40" s="18">
        <f t="shared" si="9"/>
        <v>0</v>
      </c>
      <c r="J40" s="15">
        <f t="shared" si="10"/>
        <v>0</v>
      </c>
      <c r="K40" s="16">
        <f t="shared" si="10"/>
        <v>0</v>
      </c>
      <c r="L40" s="17">
        <f t="shared" si="10"/>
        <v>0</v>
      </c>
      <c r="M40" s="18">
        <f t="shared" si="11"/>
        <v>0</v>
      </c>
    </row>
    <row r="41" spans="1:14" ht="15.75" x14ac:dyDescent="0.25">
      <c r="A41" s="14" t="s">
        <v>13</v>
      </c>
      <c r="B41" s="15">
        <f>+[1]Datos!D163+[1]Datos!D164</f>
        <v>0</v>
      </c>
      <c r="C41" s="16">
        <f>+[1]Datos!E163+[1]Datos!E164</f>
        <v>0</v>
      </c>
      <c r="D41" s="17">
        <f>+[1]Datos!F163+[1]Datos!F164</f>
        <v>0</v>
      </c>
      <c r="E41" s="18">
        <f t="shared" si="8"/>
        <v>0</v>
      </c>
      <c r="F41" s="15">
        <f>+[1]Datos!H163+[1]Datos!H164</f>
        <v>0</v>
      </c>
      <c r="G41" s="16">
        <f>+[1]Datos!I163+[1]Datos!I164</f>
        <v>0</v>
      </c>
      <c r="H41" s="17">
        <f>+[1]Datos!J163+[1]Datos!J164</f>
        <v>0</v>
      </c>
      <c r="I41" s="18">
        <f t="shared" si="9"/>
        <v>0</v>
      </c>
      <c r="J41" s="15">
        <f t="shared" si="10"/>
        <v>0</v>
      </c>
      <c r="K41" s="16">
        <f t="shared" si="10"/>
        <v>0</v>
      </c>
      <c r="L41" s="17">
        <f t="shared" si="10"/>
        <v>0</v>
      </c>
      <c r="M41" s="18">
        <f t="shared" si="11"/>
        <v>0</v>
      </c>
    </row>
    <row r="42" spans="1:14" ht="15.75" x14ac:dyDescent="0.25">
      <c r="A42" s="14" t="s">
        <v>14</v>
      </c>
      <c r="B42" s="15">
        <f>+[1]Datos!D165</f>
        <v>0</v>
      </c>
      <c r="C42" s="16">
        <f>+[1]Datos!E165</f>
        <v>0</v>
      </c>
      <c r="D42" s="17">
        <f>+[1]Datos!F165</f>
        <v>0</v>
      </c>
      <c r="E42" s="18">
        <f t="shared" si="8"/>
        <v>0</v>
      </c>
      <c r="F42" s="15">
        <f>+[1]Datos!H165</f>
        <v>0</v>
      </c>
      <c r="G42" s="16">
        <f>+[1]Datos!I165</f>
        <v>0</v>
      </c>
      <c r="H42" s="17">
        <f>+[1]Datos!J165</f>
        <v>0</v>
      </c>
      <c r="I42" s="18">
        <f t="shared" si="9"/>
        <v>0</v>
      </c>
      <c r="J42" s="15">
        <f t="shared" si="10"/>
        <v>0</v>
      </c>
      <c r="K42" s="16">
        <f t="shared" si="10"/>
        <v>0</v>
      </c>
      <c r="L42" s="17">
        <f t="shared" si="10"/>
        <v>0</v>
      </c>
      <c r="M42" s="18">
        <f t="shared" si="11"/>
        <v>0</v>
      </c>
    </row>
    <row r="43" spans="1:14" ht="15.75" x14ac:dyDescent="0.25">
      <c r="A43" s="14" t="s">
        <v>15</v>
      </c>
      <c r="B43" s="15">
        <f>+[1]Datos!D189+[1]Datos!D190+[1]Datos!D191+[1]Datos!D192</f>
        <v>0</v>
      </c>
      <c r="C43" s="16">
        <f>+[1]Datos!E189+[1]Datos!E190+[1]Datos!E191+[1]Datos!E192</f>
        <v>0</v>
      </c>
      <c r="D43" s="17">
        <f>+[1]Datos!F189+[1]Datos!F190+[1]Datos!F191+[1]Datos!F192</f>
        <v>0</v>
      </c>
      <c r="E43" s="18">
        <f t="shared" si="8"/>
        <v>0</v>
      </c>
      <c r="F43" s="15">
        <f>+[1]Datos!H167+[1]Datos!H168+[1]Datos!H169+[1]Datos!H170</f>
        <v>0</v>
      </c>
      <c r="G43" s="16">
        <f>+[1]Datos!I167+[1]Datos!I168+[1]Datos!I169+[1]Datos!I170</f>
        <v>0</v>
      </c>
      <c r="H43" s="17">
        <f>+[1]Datos!J167+[1]Datos!J168+[1]Datos!J169+[1]Datos!J170</f>
        <v>0</v>
      </c>
      <c r="I43" s="18">
        <f t="shared" si="9"/>
        <v>0</v>
      </c>
      <c r="J43" s="15">
        <f t="shared" si="10"/>
        <v>0</v>
      </c>
      <c r="K43" s="16">
        <f t="shared" si="10"/>
        <v>0</v>
      </c>
      <c r="L43" s="17">
        <f t="shared" si="10"/>
        <v>0</v>
      </c>
      <c r="M43" s="18">
        <f t="shared" si="11"/>
        <v>0</v>
      </c>
    </row>
    <row r="44" spans="1:14" ht="15.75" x14ac:dyDescent="0.25">
      <c r="A44" s="19" t="s">
        <v>2</v>
      </c>
      <c r="B44" s="20">
        <f>SUM(B37:B43)</f>
        <v>7</v>
      </c>
      <c r="C44" s="21">
        <f>SUM(C37:C43)</f>
        <v>3</v>
      </c>
      <c r="D44" s="22">
        <f>SUM(D37:D43)</f>
        <v>6</v>
      </c>
      <c r="E44" s="23">
        <f t="shared" si="8"/>
        <v>16</v>
      </c>
      <c r="F44" s="20">
        <f>SUM(F37:F43)</f>
        <v>21</v>
      </c>
      <c r="G44" s="21">
        <f>SUM(G37:G43)</f>
        <v>4</v>
      </c>
      <c r="H44" s="22">
        <f>SUM(H37:H43)</f>
        <v>19</v>
      </c>
      <c r="I44" s="23">
        <f t="shared" si="9"/>
        <v>44</v>
      </c>
      <c r="J44" s="20">
        <f>SUM(J37:J43)</f>
        <v>28</v>
      </c>
      <c r="K44" s="21">
        <f>SUM(K37:K43)</f>
        <v>7</v>
      </c>
      <c r="L44" s="22">
        <f>SUM(L37:L43)</f>
        <v>25</v>
      </c>
      <c r="M44" s="23">
        <f t="shared" si="11"/>
        <v>60</v>
      </c>
      <c r="N44" s="30"/>
    </row>
    <row r="45" spans="1:14" ht="15.75" x14ac:dyDescent="0.25">
      <c r="A45" s="31" t="s">
        <v>19</v>
      </c>
      <c r="B45" s="32"/>
      <c r="C45" s="33"/>
      <c r="D45" s="33"/>
      <c r="E45" s="27">
        <f>+E44/E29</f>
        <v>1</v>
      </c>
      <c r="F45" s="32"/>
      <c r="G45" s="33"/>
      <c r="H45" s="33"/>
      <c r="I45" s="27">
        <f>+I44/I29</f>
        <v>1</v>
      </c>
      <c r="J45" s="32"/>
      <c r="K45" s="33"/>
      <c r="L45" s="33"/>
      <c r="M45" s="27">
        <f>+M44/M29</f>
        <v>1</v>
      </c>
    </row>
    <row r="46" spans="1:14" ht="15.75" x14ac:dyDescent="0.25">
      <c r="A46" s="34"/>
      <c r="B46" s="34"/>
      <c r="C46" s="34"/>
      <c r="D46" s="34"/>
      <c r="E46" s="35"/>
      <c r="F46" s="34"/>
      <c r="G46" s="34"/>
      <c r="H46" s="34"/>
      <c r="I46" s="35"/>
      <c r="J46" s="34"/>
      <c r="K46" s="34"/>
      <c r="L46" s="34"/>
      <c r="M46" s="35"/>
    </row>
    <row r="47" spans="1:14" ht="18.75" x14ac:dyDescent="0.25">
      <c r="A47" s="48" t="str">
        <f>_xlfn.CONCAT("4.-Monto ($) recuperado total de las licencias médicas presentadas entre Enero y ",[1]Datos!$D$197," de 2025, según género del funcionario afecto, tipo y rango de duración de la licencia médica")</f>
        <v>4.-Monto ($) recuperado total de las licencias médicas presentadas entre Enero y Junio de 2025, según género del funcionario afecto, tipo y rango de duración de la licencia médica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</row>
    <row r="48" spans="1:14" x14ac:dyDescent="0.2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49" t="s">
        <v>17</v>
      </c>
      <c r="B49" s="50" t="s">
        <v>1</v>
      </c>
      <c r="C49" s="51"/>
      <c r="D49" s="51"/>
      <c r="E49" s="51"/>
      <c r="F49" s="51"/>
      <c r="G49" s="51"/>
      <c r="H49" s="51"/>
      <c r="I49" s="52"/>
      <c r="J49" s="53" t="s">
        <v>2</v>
      </c>
      <c r="K49" s="54"/>
      <c r="L49" s="54"/>
      <c r="M49" s="55"/>
    </row>
    <row r="50" spans="1:13" x14ac:dyDescent="0.25">
      <c r="A50" s="49"/>
      <c r="B50" s="59" t="s">
        <v>3</v>
      </c>
      <c r="C50" s="60"/>
      <c r="D50" s="60"/>
      <c r="E50" s="61"/>
      <c r="F50" s="59" t="s">
        <v>4</v>
      </c>
      <c r="G50" s="60"/>
      <c r="H50" s="60"/>
      <c r="I50" s="61"/>
      <c r="J50" s="56"/>
      <c r="K50" s="57"/>
      <c r="L50" s="57"/>
      <c r="M50" s="58"/>
    </row>
    <row r="51" spans="1:13" ht="60" x14ac:dyDescent="0.25">
      <c r="A51" s="49"/>
      <c r="B51" s="4" t="s">
        <v>5</v>
      </c>
      <c r="C51" s="5" t="s">
        <v>6</v>
      </c>
      <c r="D51" s="6" t="s">
        <v>7</v>
      </c>
      <c r="E51" s="7" t="s">
        <v>8</v>
      </c>
      <c r="F51" s="4" t="s">
        <v>5</v>
      </c>
      <c r="G51" s="5" t="s">
        <v>6</v>
      </c>
      <c r="H51" s="6" t="s">
        <v>7</v>
      </c>
      <c r="I51" s="7" t="s">
        <v>8</v>
      </c>
      <c r="J51" s="4" t="s">
        <v>5</v>
      </c>
      <c r="K51" s="5" t="s">
        <v>6</v>
      </c>
      <c r="L51" s="6" t="s">
        <v>7</v>
      </c>
      <c r="M51" s="8" t="s">
        <v>8</v>
      </c>
    </row>
    <row r="52" spans="1:13" ht="15.75" x14ac:dyDescent="0.25">
      <c r="A52" s="9" t="s">
        <v>9</v>
      </c>
      <c r="B52" s="36">
        <f>[1]Datos!D179+[1]Datos!D180</f>
        <v>449152</v>
      </c>
      <c r="C52" s="37">
        <f>[1]Datos!E179+[1]Datos!E180</f>
        <v>1196588</v>
      </c>
      <c r="D52" s="38">
        <f>[1]Datos!F179+[1]Datos!F180</f>
        <v>28967808</v>
      </c>
      <c r="E52" s="39">
        <f t="shared" ref="E52:E59" si="12">SUM(B52:D52)</f>
        <v>30613548</v>
      </c>
      <c r="F52" s="36">
        <f>[1]Datos!H179+[1]Datos!H180</f>
        <v>1500954</v>
      </c>
      <c r="G52" s="37">
        <f>[1]Datos!I179+[1]Datos!I180</f>
        <v>2493290</v>
      </c>
      <c r="H52" s="38">
        <f>[1]Datos!J179+[1]Datos!J180</f>
        <v>38372814</v>
      </c>
      <c r="I52" s="39">
        <f t="shared" ref="I52:I59" si="13">SUM(F52:H52)</f>
        <v>42367058</v>
      </c>
      <c r="J52" s="36">
        <f t="shared" ref="J52:L58" si="14">B52+F52</f>
        <v>1950106</v>
      </c>
      <c r="K52" s="37">
        <f t="shared" si="14"/>
        <v>3689878</v>
      </c>
      <c r="L52" s="38">
        <f t="shared" si="14"/>
        <v>67340622</v>
      </c>
      <c r="M52" s="39">
        <f t="shared" ref="M52:M59" si="15">SUM(J52:L52)</f>
        <v>72980606</v>
      </c>
    </row>
    <row r="53" spans="1:13" ht="15.75" x14ac:dyDescent="0.25">
      <c r="A53" s="14" t="s">
        <v>10</v>
      </c>
      <c r="B53" s="40">
        <f>[1]Datos!D181</f>
        <v>0</v>
      </c>
      <c r="C53" s="41">
        <f>[1]Datos!E181</f>
        <v>0</v>
      </c>
      <c r="D53" s="42">
        <f>[1]Datos!F181</f>
        <v>0</v>
      </c>
      <c r="E53" s="43">
        <f t="shared" si="12"/>
        <v>0</v>
      </c>
      <c r="F53" s="40">
        <f>[1]Datos!H181</f>
        <v>0</v>
      </c>
      <c r="G53" s="41">
        <f>[1]Datos!I181</f>
        <v>0</v>
      </c>
      <c r="H53" s="42">
        <f>[1]Datos!J181</f>
        <v>0</v>
      </c>
      <c r="I53" s="43">
        <f t="shared" si="13"/>
        <v>0</v>
      </c>
      <c r="J53" s="40">
        <f t="shared" si="14"/>
        <v>0</v>
      </c>
      <c r="K53" s="41">
        <f t="shared" si="14"/>
        <v>0</v>
      </c>
      <c r="L53" s="42">
        <f t="shared" si="14"/>
        <v>0</v>
      </c>
      <c r="M53" s="43">
        <f t="shared" si="15"/>
        <v>0</v>
      </c>
    </row>
    <row r="54" spans="1:13" ht="15.75" x14ac:dyDescent="0.25">
      <c r="A54" s="14" t="s">
        <v>11</v>
      </c>
      <c r="B54" s="40">
        <f>[1]Datos!D182</f>
        <v>0</v>
      </c>
      <c r="C54" s="41">
        <f>[1]Datos!E182</f>
        <v>0</v>
      </c>
      <c r="D54" s="42">
        <f>[1]Datos!F182</f>
        <v>0</v>
      </c>
      <c r="E54" s="43">
        <f t="shared" si="12"/>
        <v>0</v>
      </c>
      <c r="F54" s="40">
        <f>[1]Datos!H182</f>
        <v>0</v>
      </c>
      <c r="G54" s="41">
        <f>[1]Datos!I182</f>
        <v>0</v>
      </c>
      <c r="H54" s="42">
        <f>[1]Datos!J182</f>
        <v>0</v>
      </c>
      <c r="I54" s="43">
        <f t="shared" si="13"/>
        <v>0</v>
      </c>
      <c r="J54" s="40">
        <f t="shared" si="14"/>
        <v>0</v>
      </c>
      <c r="K54" s="41">
        <f t="shared" si="14"/>
        <v>0</v>
      </c>
      <c r="L54" s="42">
        <f t="shared" si="14"/>
        <v>0</v>
      </c>
      <c r="M54" s="43">
        <f t="shared" si="15"/>
        <v>0</v>
      </c>
    </row>
    <row r="55" spans="1:13" ht="15.75" x14ac:dyDescent="0.25">
      <c r="A55" s="14" t="s">
        <v>12</v>
      </c>
      <c r="B55" s="40">
        <f>[1]Datos!D183+[1]Datos!D184</f>
        <v>0</v>
      </c>
      <c r="C55" s="41">
        <f>[1]Datos!E183+[1]Datos!E184</f>
        <v>0</v>
      </c>
      <c r="D55" s="42">
        <f>[1]Datos!F183+[1]Datos!F184</f>
        <v>0</v>
      </c>
      <c r="E55" s="43">
        <f t="shared" si="12"/>
        <v>0</v>
      </c>
      <c r="F55" s="40">
        <f>[1]Datos!H183+[1]Datos!H184</f>
        <v>0</v>
      </c>
      <c r="G55" s="41">
        <f>[1]Datos!I183+[1]Datos!I184</f>
        <v>0</v>
      </c>
      <c r="H55" s="42">
        <f>[1]Datos!J183+[1]Datos!J184</f>
        <v>0</v>
      </c>
      <c r="I55" s="43">
        <f t="shared" si="13"/>
        <v>0</v>
      </c>
      <c r="J55" s="40">
        <f t="shared" si="14"/>
        <v>0</v>
      </c>
      <c r="K55" s="41">
        <f t="shared" si="14"/>
        <v>0</v>
      </c>
      <c r="L55" s="42">
        <f t="shared" si="14"/>
        <v>0</v>
      </c>
      <c r="M55" s="43">
        <f t="shared" si="15"/>
        <v>0</v>
      </c>
    </row>
    <row r="56" spans="1:13" ht="15.75" x14ac:dyDescent="0.25">
      <c r="A56" s="14" t="s">
        <v>13</v>
      </c>
      <c r="B56" s="40">
        <f>[1]Datos!D185+[1]Datos!D186</f>
        <v>0</v>
      </c>
      <c r="C56" s="41">
        <f>[1]Datos!E185+[1]Datos!E186</f>
        <v>0</v>
      </c>
      <c r="D56" s="42">
        <f>[1]Datos!F185+[1]Datos!F186</f>
        <v>0</v>
      </c>
      <c r="E56" s="43">
        <f t="shared" si="12"/>
        <v>0</v>
      </c>
      <c r="F56" s="40">
        <f>[1]Datos!H185+[1]Datos!H186</f>
        <v>0</v>
      </c>
      <c r="G56" s="41">
        <f>[1]Datos!I185+[1]Datos!I186</f>
        <v>0</v>
      </c>
      <c r="H56" s="42">
        <f>[1]Datos!J185+[1]Datos!J186</f>
        <v>0</v>
      </c>
      <c r="I56" s="43">
        <f t="shared" si="13"/>
        <v>0</v>
      </c>
      <c r="J56" s="40">
        <f t="shared" si="14"/>
        <v>0</v>
      </c>
      <c r="K56" s="41">
        <f t="shared" si="14"/>
        <v>0</v>
      </c>
      <c r="L56" s="42">
        <f t="shared" si="14"/>
        <v>0</v>
      </c>
      <c r="M56" s="43">
        <f t="shared" si="15"/>
        <v>0</v>
      </c>
    </row>
    <row r="57" spans="1:13" ht="15.75" x14ac:dyDescent="0.25">
      <c r="A57" s="14" t="s">
        <v>14</v>
      </c>
      <c r="B57" s="40">
        <f>[1]Datos!D187</f>
        <v>0</v>
      </c>
      <c r="C57" s="41">
        <f>[1]Datos!E187</f>
        <v>0</v>
      </c>
      <c r="D57" s="42">
        <f>[1]Datos!F187</f>
        <v>0</v>
      </c>
      <c r="E57" s="43">
        <f t="shared" si="12"/>
        <v>0</v>
      </c>
      <c r="F57" s="40">
        <f>[1]Datos!H187</f>
        <v>0</v>
      </c>
      <c r="G57" s="41">
        <f>[1]Datos!I187</f>
        <v>0</v>
      </c>
      <c r="H57" s="42">
        <f>[1]Datos!J187</f>
        <v>0</v>
      </c>
      <c r="I57" s="43">
        <f t="shared" si="13"/>
        <v>0</v>
      </c>
      <c r="J57" s="40">
        <f t="shared" si="14"/>
        <v>0</v>
      </c>
      <c r="K57" s="41">
        <f t="shared" si="14"/>
        <v>0</v>
      </c>
      <c r="L57" s="42">
        <f t="shared" si="14"/>
        <v>0</v>
      </c>
      <c r="M57" s="43">
        <f t="shared" si="15"/>
        <v>0</v>
      </c>
    </row>
    <row r="58" spans="1:13" ht="15.75" x14ac:dyDescent="0.25">
      <c r="A58" s="14" t="s">
        <v>15</v>
      </c>
      <c r="B58" s="40">
        <f>SUM([1]Datos!D189:D192)</f>
        <v>0</v>
      </c>
      <c r="C58" s="41">
        <f>SUM([1]Datos!E189:E192)</f>
        <v>0</v>
      </c>
      <c r="D58" s="42">
        <f>SUM([1]Datos!F189:F192)</f>
        <v>0</v>
      </c>
      <c r="E58" s="43">
        <f t="shared" si="12"/>
        <v>0</v>
      </c>
      <c r="F58" s="40">
        <f>SUM([1]Datos!H189:H192)</f>
        <v>0</v>
      </c>
      <c r="G58" s="41">
        <f>SUM([1]Datos!I189:I192)</f>
        <v>0</v>
      </c>
      <c r="H58" s="42">
        <f>SUM([1]Datos!J189:J192)</f>
        <v>0</v>
      </c>
      <c r="I58" s="43">
        <f t="shared" si="13"/>
        <v>0</v>
      </c>
      <c r="J58" s="40">
        <f t="shared" si="14"/>
        <v>0</v>
      </c>
      <c r="K58" s="41">
        <f t="shared" si="14"/>
        <v>0</v>
      </c>
      <c r="L58" s="42">
        <f t="shared" si="14"/>
        <v>0</v>
      </c>
      <c r="M58" s="43">
        <f t="shared" si="15"/>
        <v>0</v>
      </c>
    </row>
    <row r="59" spans="1:13" ht="15.75" x14ac:dyDescent="0.25">
      <c r="A59" s="19" t="s">
        <v>2</v>
      </c>
      <c r="B59" s="44">
        <f>SUM(B52:B58)</f>
        <v>449152</v>
      </c>
      <c r="C59" s="45">
        <f>SUM(C52:C58)</f>
        <v>1196588</v>
      </c>
      <c r="D59" s="46">
        <f>SUM(D52:D58)</f>
        <v>28967808</v>
      </c>
      <c r="E59" s="47">
        <f t="shared" si="12"/>
        <v>30613548</v>
      </c>
      <c r="F59" s="44">
        <f>SUM(F52:F58)</f>
        <v>1500954</v>
      </c>
      <c r="G59" s="45">
        <f>SUM(G52:G58)</f>
        <v>2493290</v>
      </c>
      <c r="H59" s="46">
        <f>SUM(H52:H58)</f>
        <v>38372814</v>
      </c>
      <c r="I59" s="47">
        <f t="shared" si="13"/>
        <v>42367058</v>
      </c>
      <c r="J59" s="44">
        <f>SUM(J52:J58)</f>
        <v>1950106</v>
      </c>
      <c r="K59" s="45">
        <f>SUM(K52:K58)</f>
        <v>3689878</v>
      </c>
      <c r="L59" s="46">
        <f>SUM(L52:L58)</f>
        <v>67340622</v>
      </c>
      <c r="M59" s="47">
        <f t="shared" si="15"/>
        <v>72980606</v>
      </c>
    </row>
    <row r="60" spans="1:13" x14ac:dyDescent="0.2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</sheetData>
  <sheetProtection algorithmName="SHA-512" hashValue="wJ3emCQDyxgGgSoAIBAoKYgmdsiitRp+yuXaP0PJicG9EBdsXFnV23otqgtP3YGPa3qOBZyccx9xWbAZpicAnQ==" saltValue="xCDpsxIWmYrMJ6yh/L3mlA==" spinCount="100000" sheet="1" objects="1" scenarios="1"/>
  <mergeCells count="24">
    <mergeCell ref="A2:M2"/>
    <mergeCell ref="A4:A6"/>
    <mergeCell ref="B4:I4"/>
    <mergeCell ref="J4:M5"/>
    <mergeCell ref="B5:E5"/>
    <mergeCell ref="F5:I5"/>
    <mergeCell ref="A17:M17"/>
    <mergeCell ref="A19:A21"/>
    <mergeCell ref="B19:I19"/>
    <mergeCell ref="J19:M20"/>
    <mergeCell ref="B20:E20"/>
    <mergeCell ref="F20:I20"/>
    <mergeCell ref="A32:M32"/>
    <mergeCell ref="A34:A36"/>
    <mergeCell ref="B34:I34"/>
    <mergeCell ref="J34:M35"/>
    <mergeCell ref="B35:E35"/>
    <mergeCell ref="F35:I35"/>
    <mergeCell ref="A47:M47"/>
    <mergeCell ref="A49:A51"/>
    <mergeCell ref="B49:I49"/>
    <mergeCell ref="J49:M50"/>
    <mergeCell ref="B50:E50"/>
    <mergeCell ref="F50:I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70" orientation="landscape" r:id="rId1"/>
  <rowBreaks count="1" manualBreakCount="1">
    <brk id="3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A5A8B-2FB0-4BE0-853C-E552F4F9F8B3}">
  <ds:schemaRefs>
    <ds:schemaRef ds:uri="http://schemas.microsoft.com/office/2006/metadata/properties"/>
    <ds:schemaRef ds:uri="http://schemas.microsoft.com/office/infopath/2007/PartnerControls"/>
    <ds:schemaRef ds:uri="10b25c61-e9ae-4a15-8988-3484429c5e63"/>
    <ds:schemaRef ds:uri="81ccede9-2b47-4a4e-a973-f00f144551ca"/>
  </ds:schemaRefs>
</ds:datastoreItem>
</file>

<file path=customXml/itemProps2.xml><?xml version="1.0" encoding="utf-8"?>
<ds:datastoreItem xmlns:ds="http://schemas.openxmlformats.org/officeDocument/2006/customXml" ds:itemID="{F5A7D8E4-FB2C-41BC-8567-5D8C7C99D2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F08C0B-AC29-4F84-9AF7-F7C954394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cede9-2b47-4a4e-a973-f00f144551ca"/>
    <ds:schemaRef ds:uri="10b25c61-e9ae-4a15-8988-3484429c5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Tablas_Resumenes CORFO</vt:lpstr>
      <vt:lpstr>Tablas_Resumenes INNOVA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 Veloso</dc:creator>
  <cp:lastModifiedBy>Natalia Saud Gaete</cp:lastModifiedBy>
  <dcterms:created xsi:type="dcterms:W3CDTF">2025-07-22T15:09:00Z</dcterms:created>
  <dcterms:modified xsi:type="dcterms:W3CDTF">2025-07-31T13:26:37Z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  <property fmtid="{D5CDD505-2E9C-101B-9397-08002B2CF9AE}" pid="3" name="MediaServiceImageTags">
    <vt:lpwstr/>
  </property>
</Properties>
</file>