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6/GLOSAS/03 MARZO/INNOVA/Numeral 1, Artículo 14/"/>
    </mc:Choice>
  </mc:AlternateContent>
  <xr:revisionPtr revIDLastSave="97" documentId="13_ncr:1_{04C75823-A6AF-42D7-BC12-7E201E38F256}" xr6:coauthVersionLast="47" xr6:coauthVersionMax="47" xr10:uidLastSave="{C68A7761-B961-4769-BC4E-DF98FDE781E8}"/>
  <bookViews>
    <workbookView xWindow="-110" yWindow="-110" windowWidth="19420" windowHeight="10300" tabRatio="949" firstSheet="1" activeTab="1" xr2:uid="{CA4D97A4-3ECB-47A6-B509-2C28BFFFFCF4}"/>
  </bookViews>
  <sheets>
    <sheet name="Lista" sheetId="21" state="hidden" r:id="rId1"/>
    <sheet name="07.19.01 INNOVA" sheetId="2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25" l="1"/>
  <c r="P9" i="25"/>
  <c r="P10" i="25"/>
  <c r="Q10" i="25" s="1"/>
  <c r="R10" i="25" s="1"/>
  <c r="Q12" i="25"/>
  <c r="R12" i="25" s="1"/>
  <c r="Q9" i="25"/>
  <c r="R9" i="25" s="1"/>
  <c r="R14" i="25"/>
  <c r="R15" i="25"/>
  <c r="R16" i="25"/>
  <c r="R17" i="25"/>
  <c r="R18" i="25"/>
  <c r="R19" i="25"/>
  <c r="R20" i="25"/>
  <c r="R21" i="25"/>
  <c r="R22" i="25"/>
  <c r="Q11" i="25"/>
  <c r="R11" i="25" s="1"/>
  <c r="Q13" i="25"/>
  <c r="R13" i="25" s="1"/>
  <c r="Q14" i="25"/>
  <c r="Q15" i="25"/>
  <c r="Q16" i="25"/>
  <c r="Q17" i="25"/>
  <c r="Q18" i="25"/>
  <c r="Q19" i="25"/>
  <c r="Q20" i="25"/>
  <c r="Q21" i="25"/>
  <c r="Q22" i="25"/>
  <c r="P23" i="25" l="1"/>
  <c r="O23" i="25"/>
  <c r="N23" i="25"/>
  <c r="M23" i="25"/>
  <c r="L23" i="25"/>
  <c r="K23" i="25"/>
  <c r="J23" i="25"/>
  <c r="I23" i="25"/>
  <c r="H23" i="25"/>
  <c r="G23" i="25"/>
  <c r="F23" i="25"/>
  <c r="E23" i="25"/>
  <c r="D23" i="25"/>
</calcChain>
</file>

<file path=xl/sharedStrings.xml><?xml version="1.0" encoding="utf-8"?>
<sst xmlns="http://schemas.openxmlformats.org/spreadsheetml/2006/main" count="79" uniqueCount="77">
  <si>
    <t>MINISTERIO DE ECONOMÍA, FOMENTO Y TURISMO</t>
  </si>
  <si>
    <t>Moneda Nacional - Miles de Pesos</t>
  </si>
  <si>
    <t>Subt.</t>
  </si>
  <si>
    <t>GASTOS</t>
  </si>
  <si>
    <t>Ley Inicial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</si>
  <si>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</si>
  <si>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</si>
  <si>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</si>
  <si>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</si>
  <si>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</si>
  <si>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</si>
  <si>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</si>
  <si>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</si>
  <si>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</si>
  <si>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</si>
  <si>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</si>
  <si>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</si>
  <si>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GASTOS EN PERSONAL</t>
  </si>
  <si>
    <t>BIENES Y SERVICIOS DE CONSUMO</t>
  </si>
  <si>
    <t>PRESTACIONES DE SEGURIDAD SOCIAL</t>
  </si>
  <si>
    <t>TRANSFERENCIAS CORRIENTES</t>
  </si>
  <si>
    <t>INTEGROS AL FISCO</t>
  </si>
  <si>
    <t>OTROS GASTOS CORRIENTES</t>
  </si>
  <si>
    <t>APORTE FISCAL LIBRE</t>
  </si>
  <si>
    <t>APORTE FISCAL PARA SERVICIO DE LA DEUDA</t>
  </si>
  <si>
    <t>ADQUISICIÓN DE ACTIVOS NO FINANCIEROS</t>
  </si>
  <si>
    <t>ADQUISICIÓN DE ACTIVOS FINANCIEROS</t>
  </si>
  <si>
    <t>INICIATIVAS DE INVERSIÓN</t>
  </si>
  <si>
    <t>PRÉSTAMOS</t>
  </si>
  <si>
    <t>TRANSFERENCIAS DE CAPITAL</t>
  </si>
  <si>
    <t>SERVICIO DE LA DEUDA</t>
  </si>
  <si>
    <t>TOTAL</t>
  </si>
  <si>
    <t>070101</t>
  </si>
  <si>
    <t>Subsecretaría de Economía y Empresas de Menor Tamaño</t>
  </si>
  <si>
    <t>070107</t>
  </si>
  <si>
    <t>070201</t>
  </si>
  <si>
    <t>Servicio Nacional del Consumidor</t>
  </si>
  <si>
    <t>070301</t>
  </si>
  <si>
    <t>Subsecretaría de Pesca y Acuicultura</t>
  </si>
  <si>
    <t>070401</t>
  </si>
  <si>
    <t>Servicio Nacional de Pesca y Acuicultura</t>
  </si>
  <si>
    <t>070601</t>
  </si>
  <si>
    <t>Corporación de Fomento de la Producción</t>
  </si>
  <si>
    <t>070701</t>
  </si>
  <si>
    <t>Instituto Nacional de Estadísticas</t>
  </si>
  <si>
    <t>070702</t>
  </si>
  <si>
    <t>Programa Censos</t>
  </si>
  <si>
    <t>070801</t>
  </si>
  <si>
    <t>Fiscalía Nacional Económica</t>
  </si>
  <si>
    <t>070901</t>
  </si>
  <si>
    <t>Servicio Nacional de Turismo</t>
  </si>
  <si>
    <t>070903</t>
  </si>
  <si>
    <t>Programa de Promoción Internacional</t>
  </si>
  <si>
    <t>071601</t>
  </si>
  <si>
    <t>Servicio de Cooperación Técnica</t>
  </si>
  <si>
    <t>071901</t>
  </si>
  <si>
    <t>Comité Innova Chile</t>
  </si>
  <si>
    <t>072101</t>
  </si>
  <si>
    <t>Agencia de Promoción de la Inversión Extranjera</t>
  </si>
  <si>
    <t>072301</t>
  </si>
  <si>
    <t>Instituto Nacional de Propiedad Industrial</t>
  </si>
  <si>
    <t>072401</t>
  </si>
  <si>
    <t>Subsecretaría de Turismo</t>
  </si>
  <si>
    <t>072501</t>
  </si>
  <si>
    <t>Superintendencia de Insolvencia y Reemprendimiento</t>
  </si>
  <si>
    <t>072601</t>
  </si>
  <si>
    <t>Instituto Nacional de Desarrollo Sustentable Pesca Artesanal y Acuicultura</t>
  </si>
  <si>
    <t>CRONOGRAMA MENSUAL POR SUBTÍTULOS DE GASTOS DEL AÑO EN CURSO</t>
  </si>
  <si>
    <t>070606</t>
  </si>
  <si>
    <t>Inversión y Financiamiento</t>
  </si>
  <si>
    <t>Programa Fondo de Innovación para la Competitividad-Emprendimiento</t>
  </si>
  <si>
    <t>Cumplimiento Art. 14, Num. 1</t>
  </si>
  <si>
    <t>07</t>
  </si>
  <si>
    <t>Ministerio de Economía, Fomento y Turismo</t>
  </si>
  <si>
    <t>LEY DE PRESUPUESTOS DEL SECTOR PÚBLICO AÑO 2026, N° 21.796</t>
  </si>
  <si>
    <t>Nota:</t>
  </si>
  <si>
    <t>* La ejecución del ST 25 "OTROS INTEGROS AL FISCO" corresponde a una DEVOLUCIÓN LICENCIA MEDICA ACHS A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</si>
</sst>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4"/>
      <color theme="1"/>
      <name val="Arial Narrow"/>
      <family val="2"/>
    </font>
    <font>
      <b/>
      <sz val="12"/>
      <color rgb="FF0070C0"/>
      <name val="Calibri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41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  <xf numFmtId="41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>
      <alignment vertical="top"/>
    </xf>
    <xf numFmtId="0" fontId="8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1" fontId="0" fillId="0" borderId="1" xfId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1" fontId="0" fillId="0" borderId="0" xfId="1" applyFont="1" applyAlignment="1">
      <alignment vertical="center"/>
    </xf>
    <xf numFmtId="41" fontId="2" fillId="0" borderId="2" xfId="1" applyFont="1" applyBorder="1" applyAlignment="1">
      <alignment vertical="center"/>
    </xf>
    <xf numFmtId="41" fontId="2" fillId="0" borderId="0" xfId="1" applyFont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0" fillId="0" borderId="0" xfId="0" quotePrefix="1"/>
    <xf numFmtId="0" fontId="7" fillId="0" borderId="0" xfId="0" quotePrefix="1" applyFont="1"/>
    <xf numFmtId="0" fontId="7" fillId="0" borderId="0" xfId="0" applyFont="1"/>
    <xf numFmtId="41" fontId="0" fillId="0" borderId="0" xfId="0" applyNumberFormat="1" applyAlignment="1">
      <alignment vertical="center"/>
    </xf>
    <xf numFmtId="41" fontId="0" fillId="0" borderId="1" xfId="1" applyFont="1" applyBorder="1" applyAlignment="1">
      <alignment horizontal="right"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2">
    <cellStyle name="Millares [0]" xfId="1" builtinId="6"/>
    <cellStyle name="Millares [0] 2" xfId="5" xr:uid="{C3A68055-A6D5-440B-9F96-65B58365809F}"/>
    <cellStyle name="Millares [0] 4" xfId="7" xr:uid="{1BC05D9C-82E5-41F9-8442-79EE4E678D1F}"/>
    <cellStyle name="Millares 2" xfId="4" xr:uid="{A3052A77-7CF7-439F-A1E5-05BA853FA1DA}"/>
    <cellStyle name="Millares 3" xfId="8" xr:uid="{BAA0576F-90DA-496C-88AD-30283F5875A3}"/>
    <cellStyle name="Millares 4" xfId="11" xr:uid="{2B2C7DD8-EAAD-4879-999E-C6CCB19A5876}"/>
    <cellStyle name="Millares 5" xfId="3" xr:uid="{8C19F9E9-4713-488D-84A7-0CBB587BC788}"/>
    <cellStyle name="Normal" xfId="0" builtinId="0"/>
    <cellStyle name="Normal 2 2" xfId="6" xr:uid="{1E612201-1CA0-4C3B-A4C5-3601887D3259}"/>
    <cellStyle name="Normal 2 2 2" xfId="2" xr:uid="{D2D36478-BCFB-42C6-BBB4-0E1FCFEECA26}"/>
    <cellStyle name="Normal 2 3" xfId="9" xr:uid="{9F220A5C-9A9C-4BDA-89FB-63C6C9E206A7}"/>
    <cellStyle name="Normal 6" xfId="10" xr:uid="{FE113903-DD24-4D2A-B0A5-D2B927C9DC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32F89-47B2-40E7-B2AE-A7B9C808452F}">
  <sheetPr>
    <tabColor rgb="FF92D050"/>
  </sheetPr>
  <dimension ref="C3:D22"/>
  <sheetViews>
    <sheetView workbookViewId="0">
      <selection activeCell="C30" sqref="C30"/>
    </sheetView>
  </sheetViews>
  <sheetFormatPr baseColWidth="10" defaultRowHeight="14.5" x14ac:dyDescent="0.35"/>
  <cols>
    <col min="4" max="4" width="68.54296875" customWidth="1"/>
  </cols>
  <sheetData>
    <row r="3" spans="3:4" x14ac:dyDescent="0.35">
      <c r="C3" s="15" t="s">
        <v>32</v>
      </c>
      <c r="D3" t="s">
        <v>33</v>
      </c>
    </row>
    <row r="4" spans="3:4" x14ac:dyDescent="0.35">
      <c r="C4" s="15" t="s">
        <v>34</v>
      </c>
      <c r="D4" t="s">
        <v>70</v>
      </c>
    </row>
    <row r="5" spans="3:4" x14ac:dyDescent="0.35">
      <c r="C5" s="15" t="s">
        <v>35</v>
      </c>
      <c r="D5" t="s">
        <v>36</v>
      </c>
    </row>
    <row r="6" spans="3:4" x14ac:dyDescent="0.35">
      <c r="C6" s="15" t="s">
        <v>37</v>
      </c>
      <c r="D6" t="s">
        <v>38</v>
      </c>
    </row>
    <row r="7" spans="3:4" x14ac:dyDescent="0.35">
      <c r="C7" s="15" t="s">
        <v>39</v>
      </c>
      <c r="D7" t="s">
        <v>40</v>
      </c>
    </row>
    <row r="8" spans="3:4" x14ac:dyDescent="0.35">
      <c r="C8" s="15" t="s">
        <v>41</v>
      </c>
      <c r="D8" t="s">
        <v>42</v>
      </c>
    </row>
    <row r="9" spans="3:4" x14ac:dyDescent="0.35">
      <c r="C9" s="15" t="s">
        <v>68</v>
      </c>
      <c r="D9" t="s">
        <v>69</v>
      </c>
    </row>
    <row r="10" spans="3:4" x14ac:dyDescent="0.35">
      <c r="C10" s="15" t="s">
        <v>43</v>
      </c>
      <c r="D10" t="s">
        <v>44</v>
      </c>
    </row>
    <row r="11" spans="3:4" x14ac:dyDescent="0.35">
      <c r="C11" s="15" t="s">
        <v>45</v>
      </c>
      <c r="D11" t="s">
        <v>46</v>
      </c>
    </row>
    <row r="12" spans="3:4" x14ac:dyDescent="0.35">
      <c r="C12" s="15" t="s">
        <v>47</v>
      </c>
      <c r="D12" t="s">
        <v>48</v>
      </c>
    </row>
    <row r="13" spans="3:4" x14ac:dyDescent="0.35">
      <c r="C13" s="15" t="s">
        <v>49</v>
      </c>
      <c r="D13" t="s">
        <v>50</v>
      </c>
    </row>
    <row r="14" spans="3:4" x14ac:dyDescent="0.35">
      <c r="C14" s="15" t="s">
        <v>51</v>
      </c>
      <c r="D14" t="s">
        <v>52</v>
      </c>
    </row>
    <row r="15" spans="3:4" x14ac:dyDescent="0.35">
      <c r="C15" s="15" t="s">
        <v>53</v>
      </c>
      <c r="D15" t="s">
        <v>54</v>
      </c>
    </row>
    <row r="16" spans="3:4" x14ac:dyDescent="0.35">
      <c r="C16" s="15" t="s">
        <v>55</v>
      </c>
      <c r="D16" t="s">
        <v>56</v>
      </c>
    </row>
    <row r="17" spans="3:4" x14ac:dyDescent="0.35">
      <c r="C17" s="15" t="s">
        <v>57</v>
      </c>
      <c r="D17" t="s">
        <v>58</v>
      </c>
    </row>
    <row r="18" spans="3:4" x14ac:dyDescent="0.35">
      <c r="C18" s="15" t="s">
        <v>59</v>
      </c>
      <c r="D18" t="s">
        <v>60</v>
      </c>
    </row>
    <row r="19" spans="3:4" x14ac:dyDescent="0.35">
      <c r="C19" s="15" t="s">
        <v>61</v>
      </c>
      <c r="D19" t="s">
        <v>62</v>
      </c>
    </row>
    <row r="20" spans="3:4" x14ac:dyDescent="0.35">
      <c r="C20" s="15" t="s">
        <v>63</v>
      </c>
      <c r="D20" t="s">
        <v>64</v>
      </c>
    </row>
    <row r="21" spans="3:4" x14ac:dyDescent="0.35">
      <c r="C21" s="15" t="s">
        <v>65</v>
      </c>
      <c r="D21" t="s">
        <v>66</v>
      </c>
    </row>
    <row r="22" spans="3:4" x14ac:dyDescent="0.35">
      <c r="C22" s="15" t="s">
        <v>72</v>
      </c>
      <c r="D22" t="s">
        <v>73</v>
      </c>
    </row>
  </sheetData>
  <phoneticPr fontId="3" type="noConversion"/>
  <pageMargins left="0.7" right="0.7" top="0.75" bottom="0.75" header="0.3" footer="0.3"/>
  <ignoredErrors>
    <ignoredError sqref="C3:C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168DF-FBDF-452F-905A-55BB80996001}">
  <sheetPr>
    <tabColor theme="8"/>
  </sheetPr>
  <dimension ref="B1:R26"/>
  <sheetViews>
    <sheetView showGridLines="0" tabSelected="1" topLeftCell="D6" zoomScale="80" zoomScaleNormal="80" workbookViewId="0">
      <selection activeCell="Q25" sqref="Q25"/>
    </sheetView>
  </sheetViews>
  <sheetFormatPr baseColWidth="10" defaultColWidth="11.453125" defaultRowHeight="14.5" x14ac:dyDescent="0.35"/>
  <cols>
    <col min="1" max="1" width="2.7265625" style="1" customWidth="1"/>
    <col min="2" max="2" width="9.7265625" style="2" customWidth="1"/>
    <col min="3" max="3" width="43.81640625" style="1" customWidth="1"/>
    <col min="4" max="4" width="12" style="1" bestFit="1" customWidth="1"/>
    <col min="5" max="7" width="10.81640625" style="1" bestFit="1" customWidth="1"/>
    <col min="8" max="8" width="13" style="1" customWidth="1"/>
    <col min="9" max="12" width="10.81640625" style="1" bestFit="1" customWidth="1"/>
    <col min="13" max="13" width="11.453125" style="1" bestFit="1" customWidth="1"/>
    <col min="14" max="14" width="10.81640625" style="1" bestFit="1" customWidth="1"/>
    <col min="15" max="17" width="12" style="1" bestFit="1" customWidth="1"/>
    <col min="18" max="18" width="12.7265625" style="1" bestFit="1" customWidth="1"/>
    <col min="19" max="16384" width="11.453125" style="1"/>
  </cols>
  <sheetData>
    <row r="1" spans="2:18" ht="15.5" x14ac:dyDescent="0.35"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2:18" ht="15.5" x14ac:dyDescent="0.35">
      <c r="B2" s="22" t="s">
        <v>74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2:18" ht="18" x14ac:dyDescent="0.35">
      <c r="B3" s="23" t="s">
        <v>71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2:18" ht="15.5" x14ac:dyDescent="0.35">
      <c r="B4" s="22" t="s">
        <v>67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2:18" ht="15.5" x14ac:dyDescent="0.35">
      <c r="B5" s="24" t="s">
        <v>1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2:18" x14ac:dyDescent="0.35">
      <c r="C6" s="2"/>
      <c r="D6" s="2"/>
      <c r="E6" s="2"/>
      <c r="F6" s="2"/>
      <c r="G6" s="2"/>
      <c r="H6" s="14"/>
      <c r="I6" s="2"/>
      <c r="J6" s="2"/>
      <c r="K6" s="2"/>
      <c r="L6" s="2"/>
      <c r="M6" s="2"/>
      <c r="N6" s="2"/>
      <c r="O6" s="2"/>
      <c r="P6" s="2"/>
    </row>
    <row r="7" spans="2:18" ht="15.5" x14ac:dyDescent="0.35">
      <c r="B7" s="16" t="s">
        <v>55</v>
      </c>
      <c r="C7" s="17" t="s">
        <v>56</v>
      </c>
    </row>
    <row r="8" spans="2:18" s="3" customFormat="1" ht="48.75" customHeight="1" x14ac:dyDescent="0.35">
      <c r="B8" s="7" t="s">
        <v>2</v>
      </c>
      <c r="C8" s="8" t="s">
        <v>3</v>
      </c>
      <c r="D8" s="7" t="s">
        <v>4</v>
      </c>
      <c r="E8" s="7" t="s">
        <v>5</v>
      </c>
      <c r="F8" s="7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  <c r="O8" s="7" t="s">
        <v>15</v>
      </c>
      <c r="P8" s="7" t="s">
        <v>16</v>
      </c>
      <c r="R8" s="20"/>
    </row>
    <row r="9" spans="2:18" x14ac:dyDescent="0.35">
      <c r="B9" s="4">
        <v>21</v>
      </c>
      <c r="C9" s="5" t="s">
        <v>17</v>
      </c>
      <c r="D9" s="6">
        <v>2735127</v>
      </c>
      <c r="E9" s="19">
        <v>149129.54399999999</v>
      </c>
      <c r="F9" s="19">
        <v>158620.95499999999</v>
      </c>
      <c r="G9" s="6">
        <v>292360</v>
      </c>
      <c r="H9" s="6">
        <v>195360</v>
      </c>
      <c r="I9" s="6">
        <v>195360</v>
      </c>
      <c r="J9" s="6">
        <v>292360</v>
      </c>
      <c r="K9" s="6">
        <v>195360</v>
      </c>
      <c r="L9" s="6">
        <v>195360</v>
      </c>
      <c r="M9" s="6">
        <v>292360</v>
      </c>
      <c r="N9" s="6">
        <v>195360</v>
      </c>
      <c r="O9" s="6">
        <v>195360</v>
      </c>
      <c r="P9" s="6">
        <f>341397.456+36739</f>
        <v>378136.45600000001</v>
      </c>
      <c r="Q9" s="18">
        <f>SUM(E9:P9)</f>
        <v>2735126.9550000001</v>
      </c>
      <c r="R9" s="18">
        <f>D9-Q9</f>
        <v>4.4999999925494194E-2</v>
      </c>
    </row>
    <row r="10" spans="2:18" x14ac:dyDescent="0.35">
      <c r="B10" s="4">
        <v>22</v>
      </c>
      <c r="C10" s="5" t="s">
        <v>18</v>
      </c>
      <c r="D10" s="6">
        <v>730537</v>
      </c>
      <c r="E10" s="19">
        <v>8785.3320000000003</v>
      </c>
      <c r="F10" s="19">
        <v>26992.749</v>
      </c>
      <c r="G10" s="6">
        <v>47460.694000000003</v>
      </c>
      <c r="H10" s="6">
        <v>77482</v>
      </c>
      <c r="I10" s="6">
        <v>74509</v>
      </c>
      <c r="J10" s="6">
        <v>68595</v>
      </c>
      <c r="K10" s="6">
        <v>43047.737000000001</v>
      </c>
      <c r="L10" s="6">
        <v>78597</v>
      </c>
      <c r="M10" s="6">
        <v>109579</v>
      </c>
      <c r="N10" s="6">
        <v>45418.362000000001</v>
      </c>
      <c r="O10" s="6">
        <v>55418</v>
      </c>
      <c r="P10" s="6">
        <f>29159.125+65493</f>
        <v>94652.125</v>
      </c>
      <c r="Q10" s="18">
        <f t="shared" ref="Q10:Q22" si="0">SUM(E10:P10)</f>
        <v>730536.99900000007</v>
      </c>
      <c r="R10" s="18">
        <f t="shared" ref="R10:R22" si="1">D10-Q10</f>
        <v>9.9999993108212948E-4</v>
      </c>
    </row>
    <row r="11" spans="2:18" x14ac:dyDescent="0.35">
      <c r="B11" s="4">
        <v>23</v>
      </c>
      <c r="C11" s="5" t="s">
        <v>19</v>
      </c>
      <c r="D11" s="6">
        <v>60391</v>
      </c>
      <c r="E11" s="19">
        <v>8240.8970000000008</v>
      </c>
      <c r="F11" s="19">
        <v>2928.8449999999998</v>
      </c>
      <c r="G11" s="6">
        <v>7548.875</v>
      </c>
      <c r="H11" s="6">
        <v>3774</v>
      </c>
      <c r="I11" s="6">
        <v>3774</v>
      </c>
      <c r="J11" s="6">
        <v>7548.875</v>
      </c>
      <c r="K11" s="6">
        <v>3774</v>
      </c>
      <c r="L11" s="6">
        <v>3774</v>
      </c>
      <c r="M11" s="6">
        <v>7548.875</v>
      </c>
      <c r="N11" s="6">
        <v>3774</v>
      </c>
      <c r="O11" s="6">
        <v>3774</v>
      </c>
      <c r="P11" s="6">
        <f>9345.403-5415</f>
        <v>3930.4030000000002</v>
      </c>
      <c r="Q11" s="18">
        <f t="shared" si="0"/>
        <v>60390.77</v>
      </c>
      <c r="R11" s="18">
        <f t="shared" si="1"/>
        <v>0.23000000000320142</v>
      </c>
    </row>
    <row r="12" spans="2:18" x14ac:dyDescent="0.35">
      <c r="B12" s="4">
        <v>24</v>
      </c>
      <c r="C12" s="5" t="s">
        <v>20</v>
      </c>
      <c r="D12" s="6">
        <v>35443989</v>
      </c>
      <c r="E12" s="19">
        <v>2985.473</v>
      </c>
      <c r="F12" s="19">
        <v>1546950.3330000001</v>
      </c>
      <c r="G12" s="6">
        <v>1512827.42</v>
      </c>
      <c r="H12" s="6">
        <v>6382298.0190000003</v>
      </c>
      <c r="I12" s="6">
        <v>3814115.8760000002</v>
      </c>
      <c r="J12" s="6">
        <v>3311428.3380000005</v>
      </c>
      <c r="K12" s="6">
        <v>1232467.5450000002</v>
      </c>
      <c r="L12" s="6">
        <v>5799871.2679999992</v>
      </c>
      <c r="M12" s="6">
        <v>1241444.2990000001</v>
      </c>
      <c r="N12" s="6">
        <v>6238161.6859999998</v>
      </c>
      <c r="O12" s="6">
        <v>3192818.4760000003</v>
      </c>
      <c r="P12" s="6">
        <v>1168620.2669999998</v>
      </c>
      <c r="Q12" s="18">
        <f>SUM(E12:P12)</f>
        <v>35443989</v>
      </c>
      <c r="R12" s="18">
        <f t="shared" si="1"/>
        <v>0</v>
      </c>
    </row>
    <row r="13" spans="2:18" x14ac:dyDescent="0.35">
      <c r="B13" s="4">
        <v>25</v>
      </c>
      <c r="C13" s="5" t="s">
        <v>21</v>
      </c>
      <c r="D13" s="19">
        <v>10</v>
      </c>
      <c r="E13" s="19">
        <v>0</v>
      </c>
      <c r="F13" s="19">
        <v>1825.846</v>
      </c>
      <c r="G13" s="6"/>
      <c r="H13" s="6"/>
      <c r="I13" s="6"/>
      <c r="J13" s="6"/>
      <c r="K13" s="6"/>
      <c r="L13" s="6"/>
      <c r="M13" s="6"/>
      <c r="N13" s="6"/>
      <c r="O13" s="6"/>
      <c r="P13" s="6">
        <v>10</v>
      </c>
      <c r="Q13" s="18">
        <f t="shared" si="0"/>
        <v>1835.846</v>
      </c>
      <c r="R13" s="18">
        <f t="shared" si="1"/>
        <v>-1825.846</v>
      </c>
    </row>
    <row r="14" spans="2:18" x14ac:dyDescent="0.35">
      <c r="B14" s="4">
        <v>26</v>
      </c>
      <c r="C14" s="5" t="s">
        <v>22</v>
      </c>
      <c r="D14" s="19">
        <v>10</v>
      </c>
      <c r="E14" s="6">
        <v>0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>
        <v>10</v>
      </c>
      <c r="Q14" s="18">
        <f t="shared" si="0"/>
        <v>10</v>
      </c>
      <c r="R14" s="18">
        <f t="shared" si="1"/>
        <v>0</v>
      </c>
    </row>
    <row r="15" spans="2:18" hidden="1" x14ac:dyDescent="0.35">
      <c r="B15" s="4">
        <v>27</v>
      </c>
      <c r="C15" s="5" t="s">
        <v>23</v>
      </c>
      <c r="D15" s="19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18">
        <f t="shared" si="0"/>
        <v>0</v>
      </c>
      <c r="R15" s="18">
        <f t="shared" si="1"/>
        <v>0</v>
      </c>
    </row>
    <row r="16" spans="2:18" hidden="1" x14ac:dyDescent="0.35">
      <c r="B16" s="4">
        <v>28</v>
      </c>
      <c r="C16" s="5" t="s">
        <v>24</v>
      </c>
      <c r="D16" s="19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18">
        <f t="shared" si="0"/>
        <v>0</v>
      </c>
      <c r="R16" s="18">
        <f t="shared" si="1"/>
        <v>0</v>
      </c>
    </row>
    <row r="17" spans="2:18" hidden="1" x14ac:dyDescent="0.35">
      <c r="B17" s="4">
        <v>29</v>
      </c>
      <c r="C17" s="5" t="s">
        <v>25</v>
      </c>
      <c r="D17" s="19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18">
        <f t="shared" si="0"/>
        <v>0</v>
      </c>
      <c r="R17" s="18">
        <f t="shared" si="1"/>
        <v>0</v>
      </c>
    </row>
    <row r="18" spans="2:18" hidden="1" x14ac:dyDescent="0.35">
      <c r="B18" s="4">
        <v>30</v>
      </c>
      <c r="C18" s="5" t="s">
        <v>26</v>
      </c>
      <c r="D18" s="19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18">
        <f t="shared" si="0"/>
        <v>0</v>
      </c>
      <c r="R18" s="18">
        <f t="shared" si="1"/>
        <v>0</v>
      </c>
    </row>
    <row r="19" spans="2:18" hidden="1" x14ac:dyDescent="0.35">
      <c r="B19" s="4">
        <v>31</v>
      </c>
      <c r="C19" s="5" t="s">
        <v>27</v>
      </c>
      <c r="D19" s="19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18">
        <f t="shared" si="0"/>
        <v>0</v>
      </c>
      <c r="R19" s="18">
        <f t="shared" si="1"/>
        <v>0</v>
      </c>
    </row>
    <row r="20" spans="2:18" hidden="1" x14ac:dyDescent="0.35">
      <c r="B20" s="4">
        <v>32</v>
      </c>
      <c r="C20" s="5" t="s">
        <v>28</v>
      </c>
      <c r="D20" s="19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18">
        <f t="shared" si="0"/>
        <v>0</v>
      </c>
      <c r="R20" s="18">
        <f t="shared" si="1"/>
        <v>0</v>
      </c>
    </row>
    <row r="21" spans="2:18" hidden="1" x14ac:dyDescent="0.35">
      <c r="B21" s="4">
        <v>33</v>
      </c>
      <c r="C21" s="5" t="s">
        <v>29</v>
      </c>
      <c r="D21" s="19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18">
        <f t="shared" si="0"/>
        <v>0</v>
      </c>
      <c r="R21" s="18">
        <f t="shared" si="1"/>
        <v>0</v>
      </c>
    </row>
    <row r="22" spans="2:18" x14ac:dyDescent="0.35">
      <c r="B22" s="4">
        <v>34</v>
      </c>
      <c r="C22" s="5" t="s">
        <v>30</v>
      </c>
      <c r="D22" s="19">
        <v>10</v>
      </c>
      <c r="E22" s="6">
        <v>0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>
        <v>10</v>
      </c>
      <c r="Q22" s="18">
        <f t="shared" si="0"/>
        <v>10</v>
      </c>
      <c r="R22" s="18">
        <f t="shared" si="1"/>
        <v>0</v>
      </c>
    </row>
    <row r="23" spans="2:18" s="3" customFormat="1" x14ac:dyDescent="0.35">
      <c r="B23" s="9"/>
      <c r="C23" s="10" t="s">
        <v>31</v>
      </c>
      <c r="D23" s="12">
        <f t="shared" ref="D23:P23" si="2">SUM(D9:D22)</f>
        <v>38970074</v>
      </c>
      <c r="E23" s="12">
        <f t="shared" si="2"/>
        <v>169141.24599999998</v>
      </c>
      <c r="F23" s="12">
        <f t="shared" si="2"/>
        <v>1737318.7280000001</v>
      </c>
      <c r="G23" s="12">
        <f t="shared" si="2"/>
        <v>1860196.9890000001</v>
      </c>
      <c r="H23" s="12">
        <f t="shared" si="2"/>
        <v>6658914.0190000003</v>
      </c>
      <c r="I23" s="12">
        <f t="shared" si="2"/>
        <v>4087758.8760000002</v>
      </c>
      <c r="J23" s="12">
        <f t="shared" si="2"/>
        <v>3679932.2130000005</v>
      </c>
      <c r="K23" s="12">
        <f t="shared" si="2"/>
        <v>1474649.2820000001</v>
      </c>
      <c r="L23" s="12">
        <f t="shared" si="2"/>
        <v>6077602.2679999992</v>
      </c>
      <c r="M23" s="12">
        <f t="shared" si="2"/>
        <v>1650932.1740000001</v>
      </c>
      <c r="N23" s="12">
        <f t="shared" si="2"/>
        <v>6482714.0479999995</v>
      </c>
      <c r="O23" s="12">
        <f t="shared" si="2"/>
        <v>3447370.4760000003</v>
      </c>
      <c r="P23" s="12">
        <f t="shared" si="2"/>
        <v>1645369.2509999997</v>
      </c>
      <c r="Q23" s="18"/>
      <c r="R23" s="18"/>
    </row>
    <row r="24" spans="2:18" x14ac:dyDescent="0.35"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8"/>
    </row>
    <row r="25" spans="2:18" x14ac:dyDescent="0.35">
      <c r="B25" s="21" t="s">
        <v>75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3"/>
    </row>
    <row r="26" spans="2:18" x14ac:dyDescent="0.35">
      <c r="B26" s="21" t="s">
        <v>76</v>
      </c>
      <c r="P26" s="18"/>
    </row>
  </sheetData>
  <mergeCells count="5">
    <mergeCell ref="B1:P1"/>
    <mergeCell ref="B2:P2"/>
    <mergeCell ref="B3:P3"/>
    <mergeCell ref="B4:P4"/>
    <mergeCell ref="B5:P5"/>
  </mergeCells>
  <printOptions horizontalCentered="1"/>
  <pageMargins left="0.46" right="0.70866141732283472" top="0.74803149606299213" bottom="0.74803149606299213" header="0.31496062992125984" footer="0.31496062992125984"/>
  <pageSetup paperSize="121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07cffd1ba892cadadd1da009765ef69c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1164d2728fd16f9ff17f62fb4b6963c1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FB2280-CBD5-4A0E-8454-6B2E7A3071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E285E0-CADF-431A-A2F9-12D70EC680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ccede9-2b47-4a4e-a973-f00f144551ca"/>
    <ds:schemaRef ds:uri="10b25c61-e9ae-4a15-8988-3484429c5e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8B0D68-C63B-4049-83FB-B5E83F16CC87}">
  <ds:schemaRefs>
    <ds:schemaRef ds:uri="91a0d6fb-9b76-4f27-808e-2fd5c18c8f42"/>
    <ds:schemaRef ds:uri="http://purl.org/dc/dcmitype/"/>
    <ds:schemaRef ds:uri="http://www.w3.org/XML/1998/namespace"/>
    <ds:schemaRef ds:uri="0227e29e-38f2-445a-b464-40d811857f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10b25c61-e9ae-4a15-8988-3484429c5e63"/>
    <ds:schemaRef ds:uri="81ccede9-2b47-4a4e-a973-f00f144551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</vt:lpstr>
      <vt:lpstr>07.19.01 INNOVA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Pilar Machado</dc:creator>
  <cp:keywords/>
  <dc:description/>
  <cp:lastModifiedBy>Karen Veloso Torres</cp:lastModifiedBy>
  <cp:revision/>
  <cp:lastPrinted>2022-03-23T15:42:03Z</cp:lastPrinted>
  <dcterms:created xsi:type="dcterms:W3CDTF">2021-03-11T13:56:44Z</dcterms:created>
  <dcterms:modified xsi:type="dcterms:W3CDTF">2026-03-19T20:46:47Z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  <property fmtid="{D5CDD505-2E9C-101B-9397-08002B2CF9AE}" pid="3" name="MediaServiceImageTags">
    <vt:lpwstr/>
  </property>
</Properties>
</file>