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CORFO/Numeral 10, Artículo 14/"/>
    </mc:Choice>
  </mc:AlternateContent>
  <xr:revisionPtr revIDLastSave="291" documentId="8_{F0B45983-4749-4E7E-8070-517D4A44A470}" xr6:coauthVersionLast="47" xr6:coauthVersionMax="47" xr10:uidLastSave="{F711AD03-8D5C-49EC-86E6-7CD9916C8380}"/>
  <bookViews>
    <workbookView xWindow="20370" yWindow="-120" windowWidth="29040" windowHeight="15720" xr2:uid="{57330130-A8C8-471E-98C6-FD56A9484FB2}"/>
  </bookViews>
  <sheets>
    <sheet name="CORFO" sheetId="1" r:id="rId1"/>
    <sheet name="Inversión y Financiamiento" sheetId="3" r:id="rId2"/>
    <sheet name="Desarrollo Productivo Sostenibl" sheetId="4" r:id="rId3"/>
    <sheet name="INNOVA" sheetId="2" state="hidden" r:id="rId4"/>
  </sheets>
  <externalReferences>
    <externalReference r:id="rId5"/>
  </externalReferences>
  <definedNames>
    <definedName name="mecanismo_compra">[1]Listas!$D$2:$D$6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3" l="1"/>
  <c r="D17" i="4"/>
  <c r="D17" i="2"/>
  <c r="D15" i="2"/>
  <c r="D14" i="2"/>
  <c r="D13" i="2"/>
  <c r="D12" i="2"/>
  <c r="D11" i="2"/>
  <c r="D10" i="2"/>
  <c r="C14" i="2"/>
  <c r="E15" i="4"/>
  <c r="E14" i="4"/>
  <c r="C14" i="4"/>
  <c r="G17" i="3"/>
  <c r="J17" i="3"/>
  <c r="C14" i="3"/>
  <c r="F16" i="1" l="1"/>
  <c r="E16" i="1"/>
  <c r="E14" i="1"/>
  <c r="J15" i="1"/>
  <c r="J18" i="1" s="1"/>
  <c r="K17" i="2"/>
  <c r="H17" i="2"/>
  <c r="E15" i="2"/>
  <c r="E14" i="2"/>
  <c r="K17" i="4"/>
  <c r="H17" i="4"/>
  <c r="E17" i="4"/>
  <c r="K17" i="3"/>
  <c r="H17" i="3"/>
  <c r="E15" i="3"/>
  <c r="E14" i="3"/>
  <c r="E13" i="3"/>
  <c r="E12" i="3"/>
  <c r="E11" i="3"/>
  <c r="F15" i="1"/>
  <c r="F14" i="1"/>
  <c r="F13" i="1"/>
  <c r="F12" i="1"/>
  <c r="F11" i="1"/>
  <c r="F10" i="1"/>
  <c r="L18" i="1"/>
  <c r="I18" i="1"/>
  <c r="I17" i="2"/>
  <c r="F17" i="2"/>
  <c r="C15" i="2"/>
  <c r="I17" i="4"/>
  <c r="C15" i="4"/>
  <c r="F17" i="4"/>
  <c r="C15" i="3"/>
  <c r="I17" i="3"/>
  <c r="F17" i="3"/>
  <c r="D15" i="1"/>
  <c r="G18" i="1"/>
  <c r="D13" i="1"/>
  <c r="D12" i="1"/>
  <c r="D11" i="1"/>
  <c r="D10" i="1"/>
  <c r="E17" i="3" l="1"/>
  <c r="D18" i="1"/>
  <c r="F18" i="1"/>
  <c r="E13" i="2" l="1"/>
  <c r="E17" i="2" s="1"/>
  <c r="E12" i="2"/>
  <c r="E11" i="2"/>
  <c r="E10" i="2"/>
  <c r="C13" i="2"/>
  <c r="C12" i="2"/>
  <c r="C11" i="2"/>
  <c r="C10" i="2"/>
  <c r="E13" i="4"/>
  <c r="E12" i="4"/>
  <c r="E11" i="4"/>
  <c r="E10" i="4"/>
  <c r="C13" i="4"/>
  <c r="C12" i="4"/>
  <c r="C11" i="4"/>
  <c r="C10" i="4"/>
  <c r="E10" i="3"/>
  <c r="C13" i="3"/>
  <c r="C12" i="3"/>
  <c r="C11" i="3"/>
  <c r="C10" i="3"/>
  <c r="C17" i="3" s="1"/>
  <c r="G14" i="3" s="1"/>
  <c r="I24" i="4"/>
  <c r="H24" i="4"/>
  <c r="F24" i="4"/>
  <c r="K24" i="3"/>
  <c r="I24" i="3"/>
  <c r="H24" i="3"/>
  <c r="F24" i="3"/>
  <c r="C17" i="2" l="1"/>
  <c r="J14" i="2" s="1"/>
  <c r="C17" i="4"/>
  <c r="C24" i="4" s="1"/>
  <c r="K24" i="4"/>
  <c r="E24" i="4"/>
  <c r="E24" i="3"/>
  <c r="G14" i="4" l="1"/>
  <c r="J14" i="4"/>
  <c r="J15" i="2"/>
  <c r="J13" i="2"/>
  <c r="G12" i="2"/>
  <c r="G15" i="2"/>
  <c r="G13" i="2"/>
  <c r="J10" i="2"/>
  <c r="J11" i="2"/>
  <c r="J12" i="2"/>
  <c r="G10" i="2"/>
  <c r="G11" i="2"/>
  <c r="J12" i="4"/>
  <c r="J10" i="4"/>
  <c r="G15" i="4"/>
  <c r="J15" i="4"/>
  <c r="G13" i="4"/>
  <c r="D13" i="4" s="1"/>
  <c r="J13" i="4"/>
  <c r="G12" i="4"/>
  <c r="D12" i="4" s="1"/>
  <c r="G11" i="4"/>
  <c r="J11" i="4"/>
  <c r="G10" i="4"/>
  <c r="J13" i="3"/>
  <c r="G12" i="3"/>
  <c r="J12" i="3"/>
  <c r="G11" i="3"/>
  <c r="J11" i="3"/>
  <c r="G10" i="3"/>
  <c r="J10" i="3"/>
  <c r="G15" i="3"/>
  <c r="G13" i="3"/>
  <c r="J15" i="3"/>
  <c r="C24" i="3"/>
  <c r="G17" i="2" l="1"/>
  <c r="J17" i="2"/>
  <c r="D14" i="4"/>
  <c r="D10" i="4"/>
  <c r="D13" i="3"/>
  <c r="D15" i="4"/>
  <c r="D11" i="4"/>
  <c r="D10" i="3"/>
  <c r="D11" i="3"/>
  <c r="D15" i="3"/>
  <c r="D12" i="3"/>
  <c r="J17" i="4"/>
  <c r="G17" i="4"/>
  <c r="K24" i="2" l="1"/>
  <c r="I24" i="2"/>
  <c r="H24" i="2"/>
  <c r="F24" i="2"/>
  <c r="L25" i="1"/>
  <c r="J25" i="1"/>
  <c r="I25" i="1"/>
  <c r="G25" i="1"/>
  <c r="E24" i="2" l="1"/>
  <c r="F25" i="1"/>
  <c r="K10" i="1" l="1"/>
  <c r="H15" i="1"/>
  <c r="K11" i="1"/>
  <c r="K15" i="1"/>
  <c r="H13" i="1"/>
  <c r="H12" i="1"/>
  <c r="K12" i="1"/>
  <c r="H11" i="1"/>
  <c r="K13" i="1"/>
  <c r="H10" i="1"/>
  <c r="C24" i="2"/>
  <c r="D25" i="1"/>
  <c r="E15" i="1" l="1"/>
  <c r="H18" i="1"/>
  <c r="K18" i="1"/>
  <c r="E12" i="1"/>
  <c r="E13" i="1"/>
  <c r="E10" i="1"/>
  <c r="E11" i="1"/>
  <c r="E18" i="1" l="1"/>
</calcChain>
</file>

<file path=xl/sharedStrings.xml><?xml version="1.0" encoding="utf-8"?>
<sst xmlns="http://schemas.openxmlformats.org/spreadsheetml/2006/main" count="160" uniqueCount="37">
  <si>
    <t>Ministerio de Economía, Fomento y Turismo</t>
  </si>
  <si>
    <t>Gastos en Personal, Subtítulo 21, por Género</t>
  </si>
  <si>
    <t>Miles de Pesos</t>
  </si>
  <si>
    <t>M$</t>
  </si>
  <si>
    <t>Servicio</t>
  </si>
  <si>
    <t>Calidad Jurídica y porcentaje</t>
  </si>
  <si>
    <t>N° de Personas, Género, Porcentajes y Remuneraciones</t>
  </si>
  <si>
    <t>Total Trabajadores</t>
  </si>
  <si>
    <t>Mujeres</t>
  </si>
  <si>
    <t>Hombres</t>
  </si>
  <si>
    <t>Calidad Jurídica</t>
  </si>
  <si>
    <t>Total</t>
  </si>
  <si>
    <t>%</t>
  </si>
  <si>
    <t>Gasto Trimestral en Remuneraciones 
en Pesos ($)</t>
  </si>
  <si>
    <t>N° Mujeres</t>
  </si>
  <si>
    <t>% del Total</t>
  </si>
  <si>
    <t>Gasto Trimestral en Remuneraciones a Mujeres
en Pesos ($)</t>
  </si>
  <si>
    <t>N° Hombres</t>
  </si>
  <si>
    <t>Gasto Trimestral en Remuneraciones a Hombres
en Pesos ($)</t>
  </si>
  <si>
    <t>Corporación de Fomento de la Producción</t>
  </si>
  <si>
    <t>Planta</t>
  </si>
  <si>
    <t>Contrata</t>
  </si>
  <si>
    <t>Codigo del Trabajo</t>
  </si>
  <si>
    <t>Honorarios</t>
  </si>
  <si>
    <t>Informe Semestral</t>
  </si>
  <si>
    <t>ANTIGÜEDAD PROMEDIO (AÑOS)</t>
  </si>
  <si>
    <t>ANTIGUEDAD MEDIA (AÑOS)</t>
  </si>
  <si>
    <t>CANTIDAD DE CONTRATOS</t>
  </si>
  <si>
    <t>DISTRIBUCION DE CONTRATOS</t>
  </si>
  <si>
    <t>Innova Chile</t>
  </si>
  <si>
    <t>Inversión y Financiamiento</t>
  </si>
  <si>
    <t>Subtitulo 24</t>
  </si>
  <si>
    <t>enero a junio 2026</t>
  </si>
  <si>
    <t>Dietas</t>
  </si>
  <si>
    <t>Desarrollo Productivo Sostenible</t>
  </si>
  <si>
    <t>Dietas ST 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</si>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</sst>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0.0%"/>
    <numFmt numFmtId="165" formatCode="_ * #,##0.00_ ;_ * \-#,##0.00_ ;_ * &quot;-&quot;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20"/>
      <color rgb="FF0070C0"/>
      <name val="Arial"/>
      <family val="2"/>
    </font>
    <font>
      <b/>
      <sz val="20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1" xfId="0" applyFont="1" applyBorder="1"/>
    <xf numFmtId="0" fontId="12" fillId="2" borderId="1" xfId="0" applyFont="1" applyFill="1" applyBorder="1" applyAlignment="1">
      <alignment horizontal="left" indent="1"/>
    </xf>
    <xf numFmtId="41" fontId="11" fillId="2" borderId="1" xfId="1" applyFont="1" applyFill="1" applyBorder="1" applyAlignment="1">
      <alignment horizontal="center"/>
    </xf>
    <xf numFmtId="164" fontId="11" fillId="2" borderId="1" xfId="2" applyNumberFormat="1" applyFont="1" applyFill="1" applyBorder="1" applyAlignment="1">
      <alignment horizontal="center"/>
    </xf>
    <xf numFmtId="41" fontId="11" fillId="0" borderId="1" xfId="1" applyFont="1" applyFill="1" applyBorder="1" applyAlignment="1">
      <alignment horizontal="center"/>
    </xf>
    <xf numFmtId="164" fontId="11" fillId="0" borderId="1" xfId="2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1" xfId="0" applyFont="1" applyBorder="1" applyAlignment="1">
      <alignment horizontal="right" indent="4"/>
    </xf>
    <xf numFmtId="41" fontId="8" fillId="2" borderId="1" xfId="1" applyFont="1" applyFill="1" applyBorder="1" applyAlignment="1">
      <alignment horizontal="center"/>
    </xf>
    <xf numFmtId="164" fontId="8" fillId="2" borderId="1" xfId="2" applyNumberFormat="1" applyFont="1" applyFill="1" applyBorder="1" applyAlignment="1">
      <alignment horizontal="center"/>
    </xf>
    <xf numFmtId="41" fontId="8" fillId="0" borderId="1" xfId="1" applyFont="1" applyFill="1" applyBorder="1" applyAlignment="1">
      <alignment horizontal="center"/>
    </xf>
    <xf numFmtId="164" fontId="8" fillId="0" borderId="1" xfId="2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right" indent="4"/>
    </xf>
    <xf numFmtId="0" fontId="14" fillId="2" borderId="1" xfId="0" applyFont="1" applyFill="1" applyBorder="1" applyAlignment="1">
      <alignment horizontal="left" indent="1"/>
    </xf>
    <xf numFmtId="0" fontId="14" fillId="0" borderId="0" xfId="0" applyFont="1"/>
    <xf numFmtId="0" fontId="11" fillId="0" borderId="1" xfId="0" applyFont="1" applyBorder="1"/>
    <xf numFmtId="0" fontId="11" fillId="2" borderId="1" xfId="0" applyFont="1" applyFill="1" applyBorder="1" applyAlignment="1">
      <alignment horizontal="left" indent="1"/>
    </xf>
    <xf numFmtId="9" fontId="11" fillId="2" borderId="1" xfId="2" applyFont="1" applyFill="1" applyBorder="1" applyAlignment="1">
      <alignment horizontal="center"/>
    </xf>
    <xf numFmtId="0" fontId="14" fillId="0" borderId="1" xfId="0" applyFont="1" applyBorder="1"/>
    <xf numFmtId="41" fontId="14" fillId="2" borderId="1" xfId="1" applyFont="1" applyFill="1" applyBorder="1" applyAlignment="1">
      <alignment horizontal="center"/>
    </xf>
    <xf numFmtId="164" fontId="14" fillId="2" borderId="1" xfId="1" applyNumberFormat="1" applyFont="1" applyFill="1" applyBorder="1" applyAlignment="1">
      <alignment horizontal="center"/>
    </xf>
    <xf numFmtId="41" fontId="9" fillId="0" borderId="0" xfId="0" applyNumberFormat="1" applyFont="1" applyAlignment="1">
      <alignment horizontal="center"/>
    </xf>
    <xf numFmtId="41" fontId="9" fillId="0" borderId="0" xfId="0" applyNumberFormat="1" applyFont="1"/>
    <xf numFmtId="0" fontId="16" fillId="0" borderId="0" xfId="0" applyFont="1"/>
    <xf numFmtId="0" fontId="10" fillId="4" borderId="1" xfId="0" applyFont="1" applyFill="1" applyBorder="1" applyAlignment="1">
      <alignment horizontal="center" vertical="center" wrapText="1"/>
    </xf>
    <xf numFmtId="165" fontId="11" fillId="4" borderId="1" xfId="1" applyNumberFormat="1" applyFont="1" applyFill="1" applyBorder="1" applyAlignment="1">
      <alignment horizontal="center"/>
    </xf>
    <xf numFmtId="41" fontId="11" fillId="4" borderId="1" xfId="1" applyFont="1" applyFill="1" applyBorder="1" applyAlignment="1">
      <alignment horizontal="center"/>
    </xf>
    <xf numFmtId="41" fontId="8" fillId="4" borderId="1" xfId="1" applyFont="1" applyFill="1" applyBorder="1" applyAlignment="1">
      <alignment horizontal="center"/>
    </xf>
    <xf numFmtId="41" fontId="14" fillId="4" borderId="1" xfId="1" applyFont="1" applyFill="1" applyBorder="1" applyAlignment="1">
      <alignment horizontal="center"/>
    </xf>
    <xf numFmtId="165" fontId="8" fillId="4" borderId="1" xfId="1" applyNumberFormat="1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781050</xdr:colOff>
      <xdr:row>3</xdr:row>
      <xdr:rowOff>1408</xdr:rowOff>
    </xdr:to>
    <xdr:pic>
      <xdr:nvPicPr>
        <xdr:cNvPr id="2" name="Imagen 1" descr="MINISTERIO DE ECONOMIA (PNG)">
          <a:extLst>
            <a:ext uri="{FF2B5EF4-FFF2-40B4-BE49-F238E27FC236}">
              <a16:creationId xmlns:a16="http://schemas.microsoft.com/office/drawing/2014/main" id="{3C0E5C97-447A-4A00-B9D3-D4DD5AAE2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5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3</xdr:row>
      <xdr:rowOff>1408</xdr:rowOff>
    </xdr:to>
    <xdr:pic>
      <xdr:nvPicPr>
        <xdr:cNvPr id="2" name="Imagen 1" descr="MINISTERIO DE ECONOMIA (PNG)">
          <a:extLst>
            <a:ext uri="{FF2B5EF4-FFF2-40B4-BE49-F238E27FC236}">
              <a16:creationId xmlns:a16="http://schemas.microsoft.com/office/drawing/2014/main" id="{23DD72F7-33B0-4E26-8456-5D1562FF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5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3</xdr:row>
      <xdr:rowOff>1408</xdr:rowOff>
    </xdr:to>
    <xdr:pic>
      <xdr:nvPicPr>
        <xdr:cNvPr id="2" name="Imagen 1" descr="MINISTERIO DE ECONOMIA (PNG)">
          <a:extLst>
            <a:ext uri="{FF2B5EF4-FFF2-40B4-BE49-F238E27FC236}">
              <a16:creationId xmlns:a16="http://schemas.microsoft.com/office/drawing/2014/main" id="{94A86F7B-474A-4AB8-89FC-A185DA811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5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3</xdr:row>
      <xdr:rowOff>1408</xdr:rowOff>
    </xdr:to>
    <xdr:pic>
      <xdr:nvPicPr>
        <xdr:cNvPr id="2" name="Imagen 1" descr="MINISTERIO DE ECONOMIA (PNG)">
          <a:extLst>
            <a:ext uri="{FF2B5EF4-FFF2-40B4-BE49-F238E27FC236}">
              <a16:creationId xmlns:a16="http://schemas.microsoft.com/office/drawing/2014/main" id="{B7186642-07C5-4895-A9C1-77391D93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5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files\gaf.mvr\Desktop\RESPALDO\Presupuesto\2017\Reportes%20Trimestrales%20Circular%2016\REPORTE-CIRCULAR-16-PERIODO-2do%20Trimestr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sumen"/>
      <sheetName val="1. Gastos de Publicidad "/>
      <sheetName val="2. Gastos de Representación "/>
      <sheetName val="3. Uso y Circ. de Vehículos "/>
      <sheetName val="3.1 Adquisición de Vehículos"/>
      <sheetName val="4. Comisiones"/>
      <sheetName val="5.a G.F.G. - Horas Extras"/>
      <sheetName val="5.b  G.F.G. - Honorarios"/>
      <sheetName val="5.c  G.F.G. - Licencias Médicas"/>
      <sheetName val="6.a Adquisiciones (TD)"/>
      <sheetName val="6.b Adquisiciones (LIC) "/>
      <sheetName val="8. Otros Gastos"/>
      <sheetName val="Institucion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BM2" t="str">
            <v>ARICA Y PARINACOTA</v>
          </cell>
        </row>
      </sheetData>
      <sheetData sheetId="14">
        <row r="2">
          <cell r="A2" t="str">
            <v>PUBLICIDAD Y/O DIFUSIÓN</v>
          </cell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BCF9-BAE2-41BB-A3E9-9C35D575E063}">
  <sheetPr codeName="Hoja1">
    <tabColor rgb="FFFFFF99"/>
    <pageSetUpPr fitToPage="1"/>
  </sheetPr>
  <dimension ref="B1:O29"/>
  <sheetViews>
    <sheetView showGridLines="0" tabSelected="1" zoomScale="90" zoomScaleNormal="90" workbookViewId="0">
      <selection activeCell="E31" sqref="E31"/>
    </sheetView>
  </sheetViews>
  <sheetFormatPr baseColWidth="10" defaultColWidth="11.42578125" defaultRowHeight="12.75" x14ac:dyDescent="0.2"/>
  <cols>
    <col min="1" max="1" width="11.42578125" style="10"/>
    <col min="2" max="2" width="40.28515625" style="10" customWidth="1"/>
    <col min="3" max="3" width="26.5703125" style="10" customWidth="1"/>
    <col min="4" max="4" width="13" style="11" customWidth="1"/>
    <col min="5" max="5" width="13" style="10" customWidth="1"/>
    <col min="6" max="6" width="20.5703125" style="10" customWidth="1"/>
    <col min="7" max="7" width="13" style="11" customWidth="1"/>
    <col min="8" max="8" width="13" style="10" customWidth="1"/>
    <col min="9" max="9" width="21.140625" style="10" customWidth="1"/>
    <col min="10" max="10" width="13" style="11" customWidth="1"/>
    <col min="11" max="11" width="14.7109375" style="10" customWidth="1"/>
    <col min="12" max="12" width="21" style="10" customWidth="1"/>
    <col min="13" max="15" width="12.7109375" style="10" customWidth="1"/>
    <col min="16" max="16384" width="11.42578125" style="10"/>
  </cols>
  <sheetData>
    <row r="1" spans="2:15" s="1" customFormat="1" ht="23.25" x14ac:dyDescent="0.3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3" spans="2:15" s="2" customFormat="1" ht="23.25" x14ac:dyDescent="0.35"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2:15" s="4" customFormat="1" ht="40.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5" s="7" customFormat="1" ht="26.25" x14ac:dyDescent="0.4">
      <c r="B5" s="5" t="s">
        <v>24</v>
      </c>
      <c r="C5" s="5"/>
      <c r="D5" s="5" t="s">
        <v>32</v>
      </c>
      <c r="E5" s="5"/>
      <c r="F5" s="5"/>
      <c r="G5" s="6"/>
      <c r="J5" s="6"/>
      <c r="K5" s="8" t="s">
        <v>2</v>
      </c>
      <c r="L5" s="9" t="s">
        <v>3</v>
      </c>
    </row>
    <row r="6" spans="2:15" ht="25.5" customHeight="1" x14ac:dyDescent="0.2"/>
    <row r="7" spans="2:15" s="12" customFormat="1" ht="21.75" customHeight="1" x14ac:dyDescent="0.25">
      <c r="B7" s="56" t="s">
        <v>4</v>
      </c>
      <c r="C7" s="56" t="s">
        <v>5</v>
      </c>
      <c r="D7" s="56"/>
      <c r="E7" s="56"/>
      <c r="F7" s="56"/>
      <c r="G7" s="56" t="s">
        <v>6</v>
      </c>
      <c r="H7" s="56"/>
      <c r="I7" s="56"/>
      <c r="J7" s="56"/>
      <c r="K7" s="56"/>
      <c r="L7" s="56"/>
      <c r="M7" s="47" t="s">
        <v>28</v>
      </c>
      <c r="N7" s="48"/>
      <c r="O7" s="49"/>
    </row>
    <row r="8" spans="2:15" s="12" customFormat="1" ht="21.75" customHeight="1" x14ac:dyDescent="0.25">
      <c r="B8" s="56"/>
      <c r="C8" s="56" t="s">
        <v>7</v>
      </c>
      <c r="D8" s="56"/>
      <c r="E8" s="56"/>
      <c r="F8" s="56"/>
      <c r="G8" s="57" t="s">
        <v>8</v>
      </c>
      <c r="H8" s="57"/>
      <c r="I8" s="57"/>
      <c r="J8" s="56" t="s">
        <v>9</v>
      </c>
      <c r="K8" s="56"/>
      <c r="L8" s="56"/>
      <c r="M8" s="50"/>
      <c r="N8" s="51"/>
      <c r="O8" s="52"/>
    </row>
    <row r="9" spans="2:15" s="15" customFormat="1" ht="54.75" customHeight="1" x14ac:dyDescent="0.2">
      <c r="B9" s="56"/>
      <c r="C9" s="13" t="s">
        <v>10</v>
      </c>
      <c r="D9" s="13" t="s">
        <v>11</v>
      </c>
      <c r="E9" s="13" t="s">
        <v>12</v>
      </c>
      <c r="F9" s="13" t="s">
        <v>13</v>
      </c>
      <c r="G9" s="14" t="s">
        <v>14</v>
      </c>
      <c r="H9" s="14" t="s">
        <v>15</v>
      </c>
      <c r="I9" s="14" t="s">
        <v>16</v>
      </c>
      <c r="J9" s="13" t="s">
        <v>17</v>
      </c>
      <c r="K9" s="13" t="s">
        <v>15</v>
      </c>
      <c r="L9" s="13" t="s">
        <v>18</v>
      </c>
      <c r="M9" s="41" t="s">
        <v>25</v>
      </c>
      <c r="N9" s="41" t="s">
        <v>26</v>
      </c>
      <c r="O9" s="41" t="s">
        <v>27</v>
      </c>
    </row>
    <row r="10" spans="2:15" s="22" customFormat="1" ht="14.1" customHeight="1" x14ac:dyDescent="0.2">
      <c r="B10" s="16" t="s">
        <v>19</v>
      </c>
      <c r="C10" s="17" t="s">
        <v>20</v>
      </c>
      <c r="D10" s="18">
        <f>+G10+J10</f>
        <v>82</v>
      </c>
      <c r="E10" s="19">
        <f>+H10+K10</f>
        <v>9.6018735362997654E-2</v>
      </c>
      <c r="F10" s="18">
        <f>+I10+L10</f>
        <v>2882750.1040000003</v>
      </c>
      <c r="G10" s="20">
        <v>34</v>
      </c>
      <c r="H10" s="21">
        <f>+G10/$D$18</f>
        <v>3.9812646370023422E-2</v>
      </c>
      <c r="I10" s="20">
        <v>1166158.629266087</v>
      </c>
      <c r="J10" s="18">
        <v>48</v>
      </c>
      <c r="K10" s="19">
        <f>+J10/$D$18</f>
        <v>5.6206088992974239E-2</v>
      </c>
      <c r="L10" s="18">
        <v>1716591.4747339131</v>
      </c>
      <c r="M10" s="42">
        <v>21.9</v>
      </c>
      <c r="N10" s="42">
        <v>24.5</v>
      </c>
      <c r="O10" s="42">
        <v>1</v>
      </c>
    </row>
    <row r="11" spans="2:15" s="22" customFormat="1" ht="14.1" customHeight="1" x14ac:dyDescent="0.2">
      <c r="B11" s="16" t="s">
        <v>19</v>
      </c>
      <c r="C11" s="17" t="s">
        <v>21</v>
      </c>
      <c r="D11" s="18">
        <f t="shared" ref="D11:D15" si="0">+G11+J11</f>
        <v>2</v>
      </c>
      <c r="E11" s="19">
        <f t="shared" ref="E11:E16" si="1">+H11+K11</f>
        <v>2.34192037470726E-3</v>
      </c>
      <c r="F11" s="18">
        <f t="shared" ref="F11:F16" si="2">+I11+L11</f>
        <v>33013.843000000001</v>
      </c>
      <c r="G11" s="20">
        <v>2</v>
      </c>
      <c r="H11" s="21">
        <f t="shared" ref="H11:H15" si="3">+G11/$D$18</f>
        <v>2.34192037470726E-3</v>
      </c>
      <c r="I11" s="20">
        <v>33013.843000000001</v>
      </c>
      <c r="J11" s="18">
        <v>0</v>
      </c>
      <c r="K11" s="19">
        <f t="shared" ref="K11:K15" si="4">+J11/$D$18</f>
        <v>0</v>
      </c>
      <c r="L11" s="18">
        <v>0</v>
      </c>
      <c r="M11" s="42">
        <v>3.6</v>
      </c>
      <c r="N11" s="42">
        <v>3.55</v>
      </c>
      <c r="O11" s="42">
        <v>4.5</v>
      </c>
    </row>
    <row r="12" spans="2:15" s="22" customFormat="1" ht="14.1" customHeight="1" x14ac:dyDescent="0.2">
      <c r="B12" s="16" t="s">
        <v>19</v>
      </c>
      <c r="C12" s="17" t="s">
        <v>22</v>
      </c>
      <c r="D12" s="18">
        <f t="shared" si="0"/>
        <v>692</v>
      </c>
      <c r="E12" s="19">
        <f t="shared" si="1"/>
        <v>0.81030444964871196</v>
      </c>
      <c r="F12" s="18">
        <f t="shared" si="2"/>
        <v>15396316.688999999</v>
      </c>
      <c r="G12" s="20">
        <v>387</v>
      </c>
      <c r="H12" s="21">
        <f t="shared" si="3"/>
        <v>0.4531615925058548</v>
      </c>
      <c r="I12" s="20">
        <v>8469444.291846389</v>
      </c>
      <c r="J12" s="18">
        <v>305</v>
      </c>
      <c r="K12" s="19">
        <f t="shared" si="4"/>
        <v>0.35714285714285715</v>
      </c>
      <c r="L12" s="18">
        <v>6926872.3971536113</v>
      </c>
      <c r="M12" s="42">
        <v>11.1</v>
      </c>
      <c r="N12" s="42">
        <v>26.8</v>
      </c>
      <c r="O12" s="42">
        <v>1</v>
      </c>
    </row>
    <row r="13" spans="2:15" s="23" customFormat="1" x14ac:dyDescent="0.2">
      <c r="B13" s="16" t="s">
        <v>19</v>
      </c>
      <c r="C13" s="17" t="s">
        <v>23</v>
      </c>
      <c r="D13" s="18">
        <f t="shared" si="0"/>
        <v>3</v>
      </c>
      <c r="E13" s="19">
        <f t="shared" si="1"/>
        <v>3.5128805620608899E-3</v>
      </c>
      <c r="F13" s="18">
        <f t="shared" si="2"/>
        <v>25000</v>
      </c>
      <c r="G13" s="20">
        <v>0</v>
      </c>
      <c r="H13" s="21">
        <f t="shared" si="3"/>
        <v>0</v>
      </c>
      <c r="I13" s="20">
        <v>0</v>
      </c>
      <c r="J13" s="18">
        <v>3</v>
      </c>
      <c r="K13" s="19">
        <f t="shared" si="4"/>
        <v>3.5128805620608899E-3</v>
      </c>
      <c r="L13" s="18">
        <v>25000</v>
      </c>
      <c r="M13" s="42">
        <v>0.5</v>
      </c>
      <c r="N13" s="42">
        <v>0.5</v>
      </c>
      <c r="O13" s="42">
        <v>1</v>
      </c>
    </row>
    <row r="14" spans="2:15" s="23" customFormat="1" x14ac:dyDescent="0.2">
      <c r="B14" s="16" t="s">
        <v>19</v>
      </c>
      <c r="C14" s="17" t="s">
        <v>33</v>
      </c>
      <c r="D14" s="18">
        <v>0</v>
      </c>
      <c r="E14" s="19">
        <f t="shared" si="1"/>
        <v>0</v>
      </c>
      <c r="F14" s="18">
        <f t="shared" si="2"/>
        <v>17047.91</v>
      </c>
      <c r="G14" s="20">
        <v>0</v>
      </c>
      <c r="H14" s="21">
        <v>0</v>
      </c>
      <c r="I14" s="20">
        <v>11816.832</v>
      </c>
      <c r="J14" s="18">
        <v>0</v>
      </c>
      <c r="K14" s="19">
        <v>0</v>
      </c>
      <c r="L14" s="18">
        <v>5231.0780000000004</v>
      </c>
      <c r="M14" s="42">
        <v>0</v>
      </c>
      <c r="N14" s="42">
        <v>0</v>
      </c>
      <c r="O14" s="42">
        <v>0</v>
      </c>
    </row>
    <row r="15" spans="2:15" s="23" customFormat="1" x14ac:dyDescent="0.2">
      <c r="B15" s="16" t="s">
        <v>19</v>
      </c>
      <c r="C15" s="17" t="s">
        <v>31</v>
      </c>
      <c r="D15" s="18">
        <f t="shared" si="0"/>
        <v>75</v>
      </c>
      <c r="E15" s="19">
        <f t="shared" si="1"/>
        <v>8.7822014051522249E-2</v>
      </c>
      <c r="F15" s="18">
        <f t="shared" si="2"/>
        <v>1750783.3489999999</v>
      </c>
      <c r="G15" s="20">
        <v>35</v>
      </c>
      <c r="H15" s="21">
        <f t="shared" si="3"/>
        <v>4.0983606557377046E-2</v>
      </c>
      <c r="I15" s="20">
        <v>726293.67615862121</v>
      </c>
      <c r="J15" s="18">
        <f>38+2</f>
        <v>40</v>
      </c>
      <c r="K15" s="19">
        <f t="shared" si="4"/>
        <v>4.6838407494145202E-2</v>
      </c>
      <c r="L15" s="18">
        <v>1024489.6728413787</v>
      </c>
      <c r="M15" s="42">
        <v>9</v>
      </c>
      <c r="N15" s="42">
        <v>14.25</v>
      </c>
      <c r="O15" s="42">
        <v>1</v>
      </c>
    </row>
    <row r="16" spans="2:15" s="23" customFormat="1" x14ac:dyDescent="0.2">
      <c r="B16" s="16" t="s">
        <v>19</v>
      </c>
      <c r="C16" s="17" t="s">
        <v>35</v>
      </c>
      <c r="D16" s="18">
        <v>0</v>
      </c>
      <c r="E16" s="19">
        <f t="shared" si="1"/>
        <v>0</v>
      </c>
      <c r="F16" s="18">
        <f t="shared" si="2"/>
        <v>140710.79499999998</v>
      </c>
      <c r="G16" s="20" t="s">
        <v>36</v>
      </c>
      <c r="H16" s="21">
        <v>0</v>
      </c>
      <c r="I16" s="20">
        <v>52125.451999999997</v>
      </c>
      <c r="J16" s="18" t="s">
        <v>36</v>
      </c>
      <c r="K16" s="19">
        <v>0</v>
      </c>
      <c r="L16" s="18">
        <v>88585.342999999993</v>
      </c>
      <c r="M16" s="42">
        <v>0</v>
      </c>
      <c r="N16" s="42">
        <v>0</v>
      </c>
      <c r="O16" s="42">
        <v>0</v>
      </c>
    </row>
    <row r="17" spans="2:15" s="23" customFormat="1" x14ac:dyDescent="0.2">
      <c r="B17" s="16"/>
      <c r="C17" s="17"/>
      <c r="D17" s="18"/>
      <c r="E17" s="19"/>
      <c r="F17" s="18"/>
      <c r="G17" s="20"/>
      <c r="H17" s="21"/>
      <c r="I17" s="20"/>
      <c r="J17" s="18"/>
      <c r="K17" s="19"/>
      <c r="L17" s="18"/>
      <c r="M17" s="42"/>
      <c r="N17" s="42"/>
      <c r="O17" s="42"/>
    </row>
    <row r="18" spans="2:15" s="22" customFormat="1" ht="14.1" customHeight="1" x14ac:dyDescent="0.2">
      <c r="B18" s="24" t="s">
        <v>11</v>
      </c>
      <c r="C18" s="17"/>
      <c r="D18" s="25">
        <f>SUM(D10:D17)</f>
        <v>854</v>
      </c>
      <c r="E18" s="26">
        <f>SUM(E10:E17)</f>
        <v>1</v>
      </c>
      <c r="F18" s="25">
        <f>SUM(F10:F17)</f>
        <v>20245622.690000001</v>
      </c>
      <c r="G18" s="27">
        <f>SUM(G10:G15)</f>
        <v>458</v>
      </c>
      <c r="H18" s="28">
        <f>SUM(H10:H17)</f>
        <v>0.53629976580796257</v>
      </c>
      <c r="I18" s="27">
        <f>SUM(I10:I17)</f>
        <v>10458852.724271098</v>
      </c>
      <c r="J18" s="25">
        <f>SUM(J10:J15)</f>
        <v>396</v>
      </c>
      <c r="K18" s="26">
        <f>SUM(K10:K17)</f>
        <v>0.46370023419203749</v>
      </c>
      <c r="L18" s="25">
        <f>SUM(L10:L17)</f>
        <v>9786769.9657289032</v>
      </c>
      <c r="M18" s="46"/>
      <c r="N18" s="46"/>
      <c r="O18" s="46"/>
    </row>
    <row r="19" spans="2:15" s="31" customFormat="1" ht="14.1" customHeight="1" x14ac:dyDescent="0.2">
      <c r="B19" s="29"/>
      <c r="C19" s="30"/>
      <c r="D19" s="25"/>
      <c r="E19" s="26"/>
      <c r="F19" s="25"/>
      <c r="G19" s="27"/>
      <c r="H19" s="28"/>
      <c r="I19" s="27"/>
      <c r="J19" s="25"/>
      <c r="K19" s="26"/>
      <c r="L19" s="25"/>
      <c r="M19" s="44"/>
      <c r="N19" s="44"/>
      <c r="O19" s="44"/>
    </row>
    <row r="20" spans="2:15" s="15" customFormat="1" x14ac:dyDescent="0.2">
      <c r="B20" s="32"/>
      <c r="C20" s="33"/>
      <c r="D20" s="18"/>
      <c r="E20" s="34"/>
      <c r="F20" s="34"/>
      <c r="G20" s="20"/>
      <c r="H20" s="20"/>
      <c r="I20" s="20"/>
      <c r="J20" s="18"/>
      <c r="K20" s="18"/>
      <c r="L20" s="18"/>
      <c r="M20" s="43"/>
      <c r="N20" s="43"/>
      <c r="O20" s="43"/>
    </row>
    <row r="21" spans="2:15" s="15" customFormat="1" x14ac:dyDescent="0.2">
      <c r="B21" s="32"/>
      <c r="C21" s="33"/>
      <c r="D21" s="18"/>
      <c r="E21" s="34"/>
      <c r="F21" s="34"/>
      <c r="G21" s="20"/>
      <c r="H21" s="20"/>
      <c r="I21" s="20"/>
      <c r="J21" s="18"/>
      <c r="K21" s="18"/>
      <c r="L21" s="18"/>
      <c r="M21" s="43"/>
      <c r="N21" s="43"/>
      <c r="O21" s="43"/>
    </row>
    <row r="22" spans="2:15" s="15" customFormat="1" x14ac:dyDescent="0.2">
      <c r="B22" s="32"/>
      <c r="C22" s="33"/>
      <c r="D22" s="18"/>
      <c r="E22" s="34"/>
      <c r="F22" s="34"/>
      <c r="G22" s="20"/>
      <c r="H22" s="20"/>
      <c r="I22" s="20"/>
      <c r="J22" s="18"/>
      <c r="K22" s="18"/>
      <c r="L22" s="18"/>
      <c r="M22" s="43"/>
      <c r="N22" s="43"/>
      <c r="O22" s="43"/>
    </row>
    <row r="23" spans="2:15" s="15" customFormat="1" x14ac:dyDescent="0.2">
      <c r="B23" s="32"/>
      <c r="C23" s="33"/>
      <c r="D23" s="18"/>
      <c r="E23" s="34"/>
      <c r="F23" s="34"/>
      <c r="G23" s="20"/>
      <c r="H23" s="20"/>
      <c r="I23" s="20"/>
      <c r="J23" s="18"/>
      <c r="K23" s="18"/>
      <c r="L23" s="18"/>
      <c r="M23" s="43"/>
      <c r="N23" s="43"/>
      <c r="O23" s="43"/>
    </row>
    <row r="24" spans="2:15" s="15" customFormat="1" x14ac:dyDescent="0.2">
      <c r="B24" s="32"/>
      <c r="C24" s="33"/>
      <c r="D24" s="18"/>
      <c r="E24" s="34"/>
      <c r="F24" s="34"/>
      <c r="G24" s="20"/>
      <c r="H24" s="20"/>
      <c r="I24" s="20"/>
      <c r="J24" s="18"/>
      <c r="K24" s="18"/>
      <c r="L24" s="18"/>
      <c r="M24" s="43"/>
      <c r="N24" s="43"/>
      <c r="O24" s="43"/>
    </row>
    <row r="25" spans="2:15" s="31" customFormat="1" x14ac:dyDescent="0.2">
      <c r="B25" s="35"/>
      <c r="C25" s="30"/>
      <c r="D25" s="36">
        <f>+D18</f>
        <v>854</v>
      </c>
      <c r="E25" s="36"/>
      <c r="F25" s="36">
        <f>+F18</f>
        <v>20245622.690000001</v>
      </c>
      <c r="G25" s="36">
        <f>+G18</f>
        <v>458</v>
      </c>
      <c r="H25" s="37"/>
      <c r="I25" s="36">
        <f>+I18</f>
        <v>10458852.724271098</v>
      </c>
      <c r="J25" s="36">
        <f>+J18</f>
        <v>396</v>
      </c>
      <c r="K25" s="36"/>
      <c r="L25" s="36">
        <f>+L18</f>
        <v>9786769.9657289032</v>
      </c>
      <c r="M25" s="45"/>
      <c r="N25" s="45"/>
      <c r="O25" s="45"/>
    </row>
    <row r="27" spans="2:15" x14ac:dyDescent="0.2">
      <c r="M27" s="15"/>
      <c r="N27" s="15"/>
      <c r="O27" s="15"/>
    </row>
    <row r="28" spans="2:15" x14ac:dyDescent="0.2">
      <c r="M28" s="15"/>
      <c r="N28" s="15"/>
      <c r="O28" s="15"/>
    </row>
    <row r="29" spans="2:15" x14ac:dyDescent="0.2">
      <c r="M29" s="15"/>
      <c r="N29" s="15"/>
      <c r="O29" s="15"/>
    </row>
  </sheetData>
  <mergeCells count="9">
    <mergeCell ref="M7:O8"/>
    <mergeCell ref="B3:O3"/>
    <mergeCell ref="B1:L1"/>
    <mergeCell ref="B7:B9"/>
    <mergeCell ref="C7:F7"/>
    <mergeCell ref="G7:L7"/>
    <mergeCell ref="C8:F8"/>
    <mergeCell ref="G8:I8"/>
    <mergeCell ref="J8:L8"/>
  </mergeCells>
  <printOptions horizontalCentered="1"/>
  <pageMargins left="0.70866141732283472" right="0.70866141732283472" top="0.74803149606299213" bottom="0.74803149606299213" header="0.31496062992125984" footer="0.31496062992125984"/>
  <pageSetup paperSize="184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7229-C22A-47A8-AFC4-37C6E061BA9C}">
  <sheetPr codeName="Hoja2">
    <tabColor rgb="FFFFFF99"/>
    <pageSetUpPr fitToPage="1"/>
  </sheetPr>
  <dimension ref="A1:N28"/>
  <sheetViews>
    <sheetView showGridLines="0" zoomScale="90" zoomScaleNormal="90" workbookViewId="0">
      <selection activeCell="D17" sqref="D17"/>
    </sheetView>
  </sheetViews>
  <sheetFormatPr baseColWidth="10" defaultColWidth="11.42578125" defaultRowHeight="12.75" x14ac:dyDescent="0.2"/>
  <cols>
    <col min="1" max="1" width="40.28515625" style="10" customWidth="1"/>
    <col min="2" max="2" width="18.28515625" style="10" customWidth="1"/>
    <col min="3" max="3" width="13" style="11" customWidth="1"/>
    <col min="4" max="4" width="13" style="10" customWidth="1"/>
    <col min="5" max="5" width="20.5703125" style="10" customWidth="1"/>
    <col min="6" max="6" width="13" style="11" customWidth="1"/>
    <col min="7" max="7" width="13" style="10" customWidth="1"/>
    <col min="8" max="8" width="21.140625" style="10" customWidth="1"/>
    <col min="9" max="9" width="13" style="11" customWidth="1"/>
    <col min="10" max="10" width="14.7109375" style="10" customWidth="1"/>
    <col min="11" max="11" width="21" style="10" customWidth="1"/>
    <col min="12" max="14" width="12.7109375" style="10" customWidth="1"/>
    <col min="15" max="16384" width="11.42578125" style="10"/>
  </cols>
  <sheetData>
    <row r="1" spans="1:14" s="1" customFormat="1" ht="23.25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3" spans="1:14" s="2" customFormat="1" ht="23.25" x14ac:dyDescent="0.3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4" customFormat="1" ht="40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s="7" customFormat="1" ht="26.25" x14ac:dyDescent="0.4">
      <c r="A5" s="5" t="s">
        <v>24</v>
      </c>
      <c r="B5" s="5"/>
      <c r="C5" s="5" t="s">
        <v>32</v>
      </c>
      <c r="D5" s="5"/>
      <c r="E5" s="5"/>
      <c r="F5" s="6"/>
      <c r="I5" s="6"/>
      <c r="J5" s="8" t="s">
        <v>2</v>
      </c>
      <c r="K5" s="9" t="s">
        <v>3</v>
      </c>
    </row>
    <row r="6" spans="1:14" ht="25.5" customHeight="1" x14ac:dyDescent="0.2"/>
    <row r="7" spans="1:14" s="12" customFormat="1" ht="21.75" customHeight="1" x14ac:dyDescent="0.25">
      <c r="A7" s="56" t="s">
        <v>4</v>
      </c>
      <c r="B7" s="56" t="s">
        <v>5</v>
      </c>
      <c r="C7" s="56"/>
      <c r="D7" s="56"/>
      <c r="E7" s="56"/>
      <c r="F7" s="56" t="s">
        <v>6</v>
      </c>
      <c r="G7" s="56"/>
      <c r="H7" s="56"/>
      <c r="I7" s="56"/>
      <c r="J7" s="56"/>
      <c r="K7" s="56"/>
      <c r="L7" s="47" t="s">
        <v>28</v>
      </c>
      <c r="M7" s="48"/>
      <c r="N7" s="49"/>
    </row>
    <row r="8" spans="1:14" s="12" customFormat="1" ht="21.75" customHeight="1" x14ac:dyDescent="0.25">
      <c r="A8" s="56"/>
      <c r="B8" s="56" t="s">
        <v>7</v>
      </c>
      <c r="C8" s="56"/>
      <c r="D8" s="56"/>
      <c r="E8" s="56"/>
      <c r="F8" s="57" t="s">
        <v>8</v>
      </c>
      <c r="G8" s="57"/>
      <c r="H8" s="57"/>
      <c r="I8" s="56" t="s">
        <v>9</v>
      </c>
      <c r="J8" s="56"/>
      <c r="K8" s="56"/>
      <c r="L8" s="50"/>
      <c r="M8" s="51"/>
      <c r="N8" s="52"/>
    </row>
    <row r="9" spans="1:14" s="15" customFormat="1" ht="54.75" customHeight="1" x14ac:dyDescent="0.2">
      <c r="A9" s="56"/>
      <c r="B9" s="13" t="s">
        <v>10</v>
      </c>
      <c r="C9" s="13" t="s">
        <v>11</v>
      </c>
      <c r="D9" s="13" t="s">
        <v>12</v>
      </c>
      <c r="E9" s="13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15</v>
      </c>
      <c r="K9" s="13" t="s">
        <v>18</v>
      </c>
      <c r="L9" s="41" t="s">
        <v>25</v>
      </c>
      <c r="M9" s="41" t="s">
        <v>26</v>
      </c>
      <c r="N9" s="41" t="s">
        <v>27</v>
      </c>
    </row>
    <row r="10" spans="1:14" s="22" customFormat="1" ht="14.1" customHeight="1" x14ac:dyDescent="0.2">
      <c r="A10" s="16" t="s">
        <v>30</v>
      </c>
      <c r="B10" s="17" t="s">
        <v>20</v>
      </c>
      <c r="C10" s="18">
        <f>+F10+I10</f>
        <v>1</v>
      </c>
      <c r="D10" s="19">
        <f>+G10+J10</f>
        <v>2.0833333333333332E-2</v>
      </c>
      <c r="E10" s="18">
        <f>+H10+K10</f>
        <v>41270.112999999998</v>
      </c>
      <c r="F10" s="20">
        <v>0</v>
      </c>
      <c r="G10" s="21">
        <f>+F10/$C$17</f>
        <v>0</v>
      </c>
      <c r="H10" s="20">
        <v>0</v>
      </c>
      <c r="I10" s="18">
        <v>1</v>
      </c>
      <c r="J10" s="19">
        <f>+I10/$C$17</f>
        <v>2.0833333333333332E-2</v>
      </c>
      <c r="K10" s="18">
        <v>41270.112999999998</v>
      </c>
      <c r="L10" s="42">
        <v>12.2</v>
      </c>
      <c r="M10" s="42">
        <v>12.2</v>
      </c>
      <c r="N10" s="42">
        <v>1</v>
      </c>
    </row>
    <row r="11" spans="1:14" s="22" customFormat="1" ht="14.1" customHeight="1" x14ac:dyDescent="0.2">
      <c r="A11" s="16" t="s">
        <v>30</v>
      </c>
      <c r="B11" s="17" t="s">
        <v>21</v>
      </c>
      <c r="C11" s="18">
        <f t="shared" ref="C11:C14" si="0">+F11+I11</f>
        <v>0</v>
      </c>
      <c r="D11" s="19">
        <f t="shared" ref="D11:D15" si="1">+G11+J11</f>
        <v>0</v>
      </c>
      <c r="E11" s="18">
        <f t="shared" ref="E11:E15" si="2">+H11+K11</f>
        <v>0</v>
      </c>
      <c r="F11" s="20">
        <v>0</v>
      </c>
      <c r="G11" s="21">
        <f t="shared" ref="G11:G15" si="3">+F11/$C$17</f>
        <v>0</v>
      </c>
      <c r="H11" s="20">
        <v>0</v>
      </c>
      <c r="I11" s="18">
        <v>0</v>
      </c>
      <c r="J11" s="19">
        <f t="shared" ref="J11:J15" si="4">+I11/$C$17</f>
        <v>0</v>
      </c>
      <c r="K11" s="18">
        <v>0</v>
      </c>
      <c r="L11" s="42">
        <v>0</v>
      </c>
      <c r="M11" s="42">
        <v>0</v>
      </c>
      <c r="N11" s="42">
        <v>0</v>
      </c>
    </row>
    <row r="12" spans="1:14" s="22" customFormat="1" ht="14.1" customHeight="1" x14ac:dyDescent="0.2">
      <c r="A12" s="16" t="s">
        <v>30</v>
      </c>
      <c r="B12" s="17" t="s">
        <v>22</v>
      </c>
      <c r="C12" s="18">
        <f t="shared" si="0"/>
        <v>39</v>
      </c>
      <c r="D12" s="19">
        <f t="shared" si="1"/>
        <v>0.8125</v>
      </c>
      <c r="E12" s="18">
        <f t="shared" si="2"/>
        <v>910111.47199999995</v>
      </c>
      <c r="F12" s="20">
        <v>23</v>
      </c>
      <c r="G12" s="21">
        <f t="shared" si="3"/>
        <v>0.47916666666666669</v>
      </c>
      <c r="H12" s="20">
        <v>514638.07496239687</v>
      </c>
      <c r="I12" s="18">
        <v>16</v>
      </c>
      <c r="J12" s="19">
        <f t="shared" si="4"/>
        <v>0.33333333333333331</v>
      </c>
      <c r="K12" s="18">
        <v>395473.39703760308</v>
      </c>
      <c r="L12" s="42">
        <v>9.4</v>
      </c>
      <c r="M12" s="42">
        <v>10.55</v>
      </c>
      <c r="N12" s="42">
        <v>1</v>
      </c>
    </row>
    <row r="13" spans="1:14" s="23" customFormat="1" x14ac:dyDescent="0.2">
      <c r="A13" s="16" t="s">
        <v>30</v>
      </c>
      <c r="B13" s="17" t="s">
        <v>23</v>
      </c>
      <c r="C13" s="18">
        <f t="shared" si="0"/>
        <v>0</v>
      </c>
      <c r="D13" s="19">
        <f t="shared" si="1"/>
        <v>0</v>
      </c>
      <c r="E13" s="18">
        <f t="shared" si="2"/>
        <v>0</v>
      </c>
      <c r="F13" s="20">
        <v>0</v>
      </c>
      <c r="G13" s="21">
        <f t="shared" si="3"/>
        <v>0</v>
      </c>
      <c r="H13" s="20">
        <v>0</v>
      </c>
      <c r="I13" s="18"/>
      <c r="J13" s="19">
        <f t="shared" si="4"/>
        <v>0</v>
      </c>
      <c r="K13" s="18"/>
      <c r="L13" s="42">
        <v>0</v>
      </c>
      <c r="M13" s="42">
        <v>0</v>
      </c>
      <c r="N13" s="42">
        <v>0</v>
      </c>
    </row>
    <row r="14" spans="1:14" s="23" customFormat="1" x14ac:dyDescent="0.2">
      <c r="A14" s="16" t="s">
        <v>30</v>
      </c>
      <c r="B14" s="17" t="s">
        <v>33</v>
      </c>
      <c r="C14" s="18">
        <f t="shared" si="0"/>
        <v>0</v>
      </c>
      <c r="D14" s="19"/>
      <c r="E14" s="18">
        <f t="shared" si="2"/>
        <v>500</v>
      </c>
      <c r="F14" s="20">
        <v>0</v>
      </c>
      <c r="G14" s="21">
        <f t="shared" si="3"/>
        <v>0</v>
      </c>
      <c r="H14" s="20">
        <v>0</v>
      </c>
      <c r="I14" s="18">
        <v>0</v>
      </c>
      <c r="J14" s="19">
        <v>0</v>
      </c>
      <c r="K14" s="18">
        <v>500</v>
      </c>
      <c r="L14" s="42">
        <v>0</v>
      </c>
      <c r="M14" s="42">
        <v>0</v>
      </c>
      <c r="N14" s="42">
        <v>0</v>
      </c>
    </row>
    <row r="15" spans="1:14" s="23" customFormat="1" x14ac:dyDescent="0.2">
      <c r="A15" s="16" t="s">
        <v>30</v>
      </c>
      <c r="B15" s="17" t="s">
        <v>31</v>
      </c>
      <c r="C15" s="18">
        <f>+F15+I15</f>
        <v>8</v>
      </c>
      <c r="D15" s="19">
        <f t="shared" si="1"/>
        <v>0.16666666666666669</v>
      </c>
      <c r="E15" s="18">
        <f t="shared" si="2"/>
        <v>207758.56599999999</v>
      </c>
      <c r="F15" s="20">
        <v>3</v>
      </c>
      <c r="G15" s="21">
        <f t="shared" si="3"/>
        <v>6.25E-2</v>
      </c>
      <c r="H15" s="20">
        <v>81680.597517067727</v>
      </c>
      <c r="I15" s="18">
        <v>5</v>
      </c>
      <c r="J15" s="19">
        <f t="shared" si="4"/>
        <v>0.10416666666666667</v>
      </c>
      <c r="K15" s="18">
        <v>126077.96848293228</v>
      </c>
      <c r="L15" s="42">
        <v>4</v>
      </c>
      <c r="M15" s="42">
        <v>5.55</v>
      </c>
      <c r="N15" s="42">
        <v>1</v>
      </c>
    </row>
    <row r="16" spans="1:14" s="23" customFormat="1" x14ac:dyDescent="0.2">
      <c r="A16" s="16"/>
      <c r="B16" s="17"/>
      <c r="C16" s="18"/>
      <c r="D16" s="19"/>
      <c r="E16" s="18"/>
      <c r="F16" s="20"/>
      <c r="G16" s="21"/>
      <c r="H16" s="20"/>
      <c r="I16" s="18"/>
      <c r="J16" s="19"/>
      <c r="K16" s="18"/>
      <c r="L16" s="43"/>
      <c r="M16" s="43"/>
      <c r="N16" s="43"/>
    </row>
    <row r="17" spans="1:14" s="22" customFormat="1" ht="14.1" customHeight="1" x14ac:dyDescent="0.2">
      <c r="A17" s="24" t="s">
        <v>11</v>
      </c>
      <c r="B17" s="17"/>
      <c r="C17" s="25">
        <f>SUM(C10:C15)</f>
        <v>48</v>
      </c>
      <c r="D17" s="26">
        <f>SUM(D10:D16)</f>
        <v>1</v>
      </c>
      <c r="E17" s="25">
        <f>SUM(E10:E16)</f>
        <v>1159640.1510000001</v>
      </c>
      <c r="F17" s="27">
        <f>SUM(F10:F15)</f>
        <v>26</v>
      </c>
      <c r="G17" s="28">
        <f>SUM(G10:G16)</f>
        <v>0.54166666666666674</v>
      </c>
      <c r="H17" s="27">
        <f>SUM(H10:H16)</f>
        <v>596318.67247946456</v>
      </c>
      <c r="I17" s="25">
        <f>SUM(I10:I15)</f>
        <v>22</v>
      </c>
      <c r="J17" s="26">
        <f>SUM(J10:J16)</f>
        <v>0.45833333333333331</v>
      </c>
      <c r="K17" s="25">
        <f>SUM(K10:K16)</f>
        <v>563321.4785205354</v>
      </c>
      <c r="L17" s="44"/>
      <c r="M17" s="44"/>
      <c r="N17" s="44"/>
    </row>
    <row r="18" spans="1:14" s="31" customFormat="1" ht="14.1" customHeight="1" x14ac:dyDescent="0.2">
      <c r="A18" s="29"/>
      <c r="B18" s="30"/>
      <c r="C18" s="25"/>
      <c r="D18" s="26"/>
      <c r="E18" s="25"/>
      <c r="F18" s="27"/>
      <c r="G18" s="28"/>
      <c r="H18" s="27"/>
      <c r="I18" s="25"/>
      <c r="J18" s="26"/>
      <c r="K18" s="25"/>
      <c r="L18" s="44"/>
      <c r="M18" s="44"/>
      <c r="N18" s="44"/>
    </row>
    <row r="19" spans="1:14" s="15" customFormat="1" x14ac:dyDescent="0.2">
      <c r="A19" s="32"/>
      <c r="B19" s="33"/>
      <c r="C19" s="18"/>
      <c r="D19" s="34"/>
      <c r="E19" s="34"/>
      <c r="F19" s="20"/>
      <c r="G19" s="20"/>
      <c r="H19" s="20"/>
      <c r="I19" s="18"/>
      <c r="J19" s="18"/>
      <c r="K19" s="18"/>
      <c r="L19" s="43"/>
      <c r="M19" s="43"/>
      <c r="N19" s="43"/>
    </row>
    <row r="20" spans="1:14" s="15" customFormat="1" x14ac:dyDescent="0.2">
      <c r="A20" s="32"/>
      <c r="B20" s="33"/>
      <c r="C20" s="18"/>
      <c r="D20" s="34"/>
      <c r="E20" s="34"/>
      <c r="F20" s="20"/>
      <c r="G20" s="20"/>
      <c r="H20" s="20"/>
      <c r="I20" s="18"/>
      <c r="J20" s="18"/>
      <c r="K20" s="18"/>
      <c r="L20" s="43"/>
      <c r="M20" s="43"/>
      <c r="N20" s="43"/>
    </row>
    <row r="21" spans="1:14" s="15" customFormat="1" x14ac:dyDescent="0.2">
      <c r="A21" s="32"/>
      <c r="B21" s="33"/>
      <c r="C21" s="18"/>
      <c r="D21" s="34"/>
      <c r="E21" s="34"/>
      <c r="F21" s="20"/>
      <c r="G21" s="20"/>
      <c r="H21" s="20"/>
      <c r="I21" s="18"/>
      <c r="J21" s="18"/>
      <c r="K21" s="18"/>
      <c r="L21" s="43"/>
      <c r="M21" s="43"/>
      <c r="N21" s="43"/>
    </row>
    <row r="22" spans="1:14" s="15" customFormat="1" x14ac:dyDescent="0.2">
      <c r="A22" s="32"/>
      <c r="B22" s="33"/>
      <c r="C22" s="18"/>
      <c r="D22" s="34"/>
      <c r="E22" s="34"/>
      <c r="F22" s="20"/>
      <c r="G22" s="20"/>
      <c r="H22" s="20"/>
      <c r="I22" s="18"/>
      <c r="J22" s="18"/>
      <c r="K22" s="18"/>
      <c r="L22" s="43"/>
      <c r="M22" s="43"/>
      <c r="N22" s="43"/>
    </row>
    <row r="23" spans="1:14" s="15" customFormat="1" x14ac:dyDescent="0.2">
      <c r="A23" s="32"/>
      <c r="B23" s="33"/>
      <c r="C23" s="18"/>
      <c r="D23" s="34"/>
      <c r="E23" s="34"/>
      <c r="F23" s="20"/>
      <c r="G23" s="20"/>
      <c r="H23" s="20"/>
      <c r="I23" s="18"/>
      <c r="J23" s="18"/>
      <c r="K23" s="18"/>
      <c r="L23" s="43"/>
      <c r="M23" s="43"/>
      <c r="N23" s="43"/>
    </row>
    <row r="24" spans="1:14" s="31" customFormat="1" x14ac:dyDescent="0.2">
      <c r="A24" s="35"/>
      <c r="B24" s="30"/>
      <c r="C24" s="36">
        <f>+C17</f>
        <v>48</v>
      </c>
      <c r="D24" s="36"/>
      <c r="E24" s="36">
        <f>+E17</f>
        <v>1159640.1510000001</v>
      </c>
      <c r="F24" s="36">
        <f>+F17</f>
        <v>26</v>
      </c>
      <c r="G24" s="37"/>
      <c r="H24" s="36">
        <f>+H17</f>
        <v>596318.67247946456</v>
      </c>
      <c r="I24" s="36">
        <f>+I17</f>
        <v>22</v>
      </c>
      <c r="J24" s="36"/>
      <c r="K24" s="36">
        <f>+K17</f>
        <v>563321.4785205354</v>
      </c>
      <c r="L24" s="45"/>
      <c r="M24" s="45"/>
      <c r="N24" s="45"/>
    </row>
    <row r="26" spans="1:14" x14ac:dyDescent="0.2">
      <c r="L26" s="15"/>
      <c r="M26" s="15"/>
      <c r="N26" s="15"/>
    </row>
    <row r="27" spans="1:14" x14ac:dyDescent="0.2">
      <c r="L27" s="15"/>
      <c r="M27" s="15"/>
      <c r="N27" s="15"/>
    </row>
    <row r="28" spans="1:14" x14ac:dyDescent="0.2">
      <c r="L28" s="15"/>
      <c r="M28" s="15"/>
      <c r="N28" s="15"/>
    </row>
  </sheetData>
  <mergeCells count="9">
    <mergeCell ref="A1:K1"/>
    <mergeCell ref="A3:N3"/>
    <mergeCell ref="A7:A9"/>
    <mergeCell ref="B7:E7"/>
    <mergeCell ref="F7:K7"/>
    <mergeCell ref="L7:N8"/>
    <mergeCell ref="B8:E8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184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F4B3-75D4-46E9-A385-5C5D0A9A6B2B}">
  <sheetPr codeName="Hoja3">
    <tabColor rgb="FFFFFF99"/>
    <pageSetUpPr fitToPage="1"/>
  </sheetPr>
  <dimension ref="A1:N28"/>
  <sheetViews>
    <sheetView showGridLines="0" zoomScale="90" zoomScaleNormal="90" workbookViewId="0">
      <selection activeCell="D14" sqref="D14"/>
    </sheetView>
  </sheetViews>
  <sheetFormatPr baseColWidth="10" defaultColWidth="11.42578125" defaultRowHeight="12.75" x14ac:dyDescent="0.2"/>
  <cols>
    <col min="1" max="1" width="40.28515625" style="10" customWidth="1"/>
    <col min="2" max="2" width="18.28515625" style="10" customWidth="1"/>
    <col min="3" max="3" width="13" style="11" customWidth="1"/>
    <col min="4" max="4" width="13" style="10" customWidth="1"/>
    <col min="5" max="5" width="20.5703125" style="10" customWidth="1"/>
    <col min="6" max="6" width="13" style="11" customWidth="1"/>
    <col min="7" max="7" width="13" style="10" customWidth="1"/>
    <col min="8" max="8" width="21.140625" style="10" customWidth="1"/>
    <col min="9" max="9" width="13" style="11" customWidth="1"/>
    <col min="10" max="10" width="14.7109375" style="10" customWidth="1"/>
    <col min="11" max="11" width="21" style="10" customWidth="1"/>
    <col min="12" max="14" width="12.7109375" style="10" customWidth="1"/>
    <col min="15" max="16384" width="11.42578125" style="10"/>
  </cols>
  <sheetData>
    <row r="1" spans="1:14" s="1" customFormat="1" ht="23.25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3" spans="1:14" s="2" customFormat="1" ht="23.25" x14ac:dyDescent="0.3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4" customFormat="1" ht="40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s="7" customFormat="1" ht="26.25" x14ac:dyDescent="0.4">
      <c r="A5" s="5" t="s">
        <v>24</v>
      </c>
      <c r="B5" s="5"/>
      <c r="C5" s="5" t="s">
        <v>32</v>
      </c>
      <c r="D5" s="5"/>
      <c r="E5" s="5"/>
      <c r="F5" s="6"/>
      <c r="I5" s="6"/>
      <c r="J5" s="8" t="s">
        <v>2</v>
      </c>
      <c r="K5" s="9" t="s">
        <v>3</v>
      </c>
    </row>
    <row r="6" spans="1:14" ht="25.5" customHeight="1" x14ac:dyDescent="0.2"/>
    <row r="7" spans="1:14" s="12" customFormat="1" ht="21.75" customHeight="1" x14ac:dyDescent="0.25">
      <c r="A7" s="56" t="s">
        <v>4</v>
      </c>
      <c r="B7" s="56" t="s">
        <v>5</v>
      </c>
      <c r="C7" s="56"/>
      <c r="D7" s="56"/>
      <c r="E7" s="56"/>
      <c r="F7" s="56" t="s">
        <v>6</v>
      </c>
      <c r="G7" s="56"/>
      <c r="H7" s="56"/>
      <c r="I7" s="56"/>
      <c r="J7" s="56"/>
      <c r="K7" s="56"/>
      <c r="L7" s="47" t="s">
        <v>28</v>
      </c>
      <c r="M7" s="48"/>
      <c r="N7" s="49"/>
    </row>
    <row r="8" spans="1:14" s="12" customFormat="1" ht="21.75" customHeight="1" x14ac:dyDescent="0.25">
      <c r="A8" s="56"/>
      <c r="B8" s="56" t="s">
        <v>7</v>
      </c>
      <c r="C8" s="56"/>
      <c r="D8" s="56"/>
      <c r="E8" s="56"/>
      <c r="F8" s="57" t="s">
        <v>8</v>
      </c>
      <c r="G8" s="57"/>
      <c r="H8" s="57"/>
      <c r="I8" s="56" t="s">
        <v>9</v>
      </c>
      <c r="J8" s="56"/>
      <c r="K8" s="56"/>
      <c r="L8" s="50"/>
      <c r="M8" s="51"/>
      <c r="N8" s="52"/>
    </row>
    <row r="9" spans="1:14" s="15" customFormat="1" ht="54.75" customHeight="1" x14ac:dyDescent="0.2">
      <c r="A9" s="56"/>
      <c r="B9" s="13" t="s">
        <v>10</v>
      </c>
      <c r="C9" s="13" t="s">
        <v>11</v>
      </c>
      <c r="D9" s="13" t="s">
        <v>12</v>
      </c>
      <c r="E9" s="13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15</v>
      </c>
      <c r="K9" s="13" t="s">
        <v>18</v>
      </c>
      <c r="L9" s="41" t="s">
        <v>25</v>
      </c>
      <c r="M9" s="41" t="s">
        <v>26</v>
      </c>
      <c r="N9" s="41" t="s">
        <v>27</v>
      </c>
    </row>
    <row r="10" spans="1:14" s="22" customFormat="1" ht="14.1" customHeight="1" x14ac:dyDescent="0.2">
      <c r="A10" s="16" t="s">
        <v>34</v>
      </c>
      <c r="B10" s="17" t="s">
        <v>20</v>
      </c>
      <c r="C10" s="18">
        <f>+F10+I10</f>
        <v>0</v>
      </c>
      <c r="D10" s="19">
        <f>+G10+J10</f>
        <v>0</v>
      </c>
      <c r="E10" s="18">
        <f>+H10+K10</f>
        <v>0</v>
      </c>
      <c r="F10" s="20">
        <v>0</v>
      </c>
      <c r="G10" s="21">
        <f>+F10/$C$17</f>
        <v>0</v>
      </c>
      <c r="H10" s="20">
        <v>0</v>
      </c>
      <c r="I10" s="18">
        <v>0</v>
      </c>
      <c r="J10" s="19">
        <f>+I10/$C$17</f>
        <v>0</v>
      </c>
      <c r="K10" s="18">
        <v>0</v>
      </c>
      <c r="L10" s="42">
        <v>0</v>
      </c>
      <c r="M10" s="42">
        <v>0</v>
      </c>
      <c r="N10" s="42">
        <v>0</v>
      </c>
    </row>
    <row r="11" spans="1:14" s="22" customFormat="1" ht="14.1" customHeight="1" x14ac:dyDescent="0.2">
      <c r="A11" s="16" t="s">
        <v>34</v>
      </c>
      <c r="B11" s="17" t="s">
        <v>21</v>
      </c>
      <c r="C11" s="18">
        <f t="shared" ref="C11:C15" si="0">+F11+I11</f>
        <v>0</v>
      </c>
      <c r="D11" s="19">
        <f t="shared" ref="D11:D15" si="1">+G11+J11</f>
        <v>0</v>
      </c>
      <c r="E11" s="18">
        <f t="shared" ref="E11:E15" si="2">+H11+K11</f>
        <v>0</v>
      </c>
      <c r="F11" s="20">
        <v>0</v>
      </c>
      <c r="G11" s="21">
        <f t="shared" ref="G11:G15" si="3">+F11/$C$17</f>
        <v>0</v>
      </c>
      <c r="H11" s="20">
        <v>0</v>
      </c>
      <c r="I11" s="18">
        <v>0</v>
      </c>
      <c r="J11" s="19">
        <f t="shared" ref="J11:J15" si="4">+I11/$C$17</f>
        <v>0</v>
      </c>
      <c r="K11" s="18">
        <v>0</v>
      </c>
      <c r="L11" s="42">
        <v>0</v>
      </c>
      <c r="M11" s="42">
        <v>0</v>
      </c>
      <c r="N11" s="42">
        <v>0</v>
      </c>
    </row>
    <row r="12" spans="1:14" s="22" customFormat="1" ht="14.1" customHeight="1" x14ac:dyDescent="0.2">
      <c r="A12" s="16" t="s">
        <v>34</v>
      </c>
      <c r="B12" s="17" t="s">
        <v>22</v>
      </c>
      <c r="C12" s="18">
        <f t="shared" si="0"/>
        <v>46</v>
      </c>
      <c r="D12" s="19">
        <f t="shared" si="1"/>
        <v>0.85185185185185186</v>
      </c>
      <c r="E12" s="18">
        <f t="shared" si="2"/>
        <v>1052114.1880000001</v>
      </c>
      <c r="F12" s="20">
        <v>21</v>
      </c>
      <c r="G12" s="21">
        <f t="shared" si="3"/>
        <v>0.3888888888888889</v>
      </c>
      <c r="H12" s="20">
        <v>464394.46957470675</v>
      </c>
      <c r="I12" s="18">
        <v>25</v>
      </c>
      <c r="J12" s="19">
        <f t="shared" si="4"/>
        <v>0.46296296296296297</v>
      </c>
      <c r="K12" s="18">
        <v>587719.71842529334</v>
      </c>
      <c r="L12" s="42">
        <v>5.6</v>
      </c>
      <c r="M12" s="42">
        <v>9.6999999999999993</v>
      </c>
      <c r="N12" s="42">
        <v>1</v>
      </c>
    </row>
    <row r="13" spans="1:14" s="23" customFormat="1" x14ac:dyDescent="0.2">
      <c r="A13" s="16" t="s">
        <v>34</v>
      </c>
      <c r="B13" s="17" t="s">
        <v>23</v>
      </c>
      <c r="C13" s="18">
        <f t="shared" si="0"/>
        <v>0</v>
      </c>
      <c r="D13" s="19">
        <f t="shared" si="1"/>
        <v>0</v>
      </c>
      <c r="E13" s="18">
        <f t="shared" si="2"/>
        <v>0</v>
      </c>
      <c r="F13" s="20">
        <v>0</v>
      </c>
      <c r="G13" s="21">
        <f t="shared" si="3"/>
        <v>0</v>
      </c>
      <c r="H13" s="20">
        <v>0</v>
      </c>
      <c r="I13" s="18">
        <v>0</v>
      </c>
      <c r="J13" s="19">
        <f t="shared" si="4"/>
        <v>0</v>
      </c>
      <c r="K13" s="18">
        <v>0</v>
      </c>
      <c r="L13" s="42">
        <v>0</v>
      </c>
      <c r="M13" s="42">
        <v>0</v>
      </c>
      <c r="N13" s="42">
        <v>0</v>
      </c>
    </row>
    <row r="14" spans="1:14" s="23" customFormat="1" x14ac:dyDescent="0.2">
      <c r="A14" s="16" t="s">
        <v>34</v>
      </c>
      <c r="B14" s="17" t="s">
        <v>33</v>
      </c>
      <c r="C14" s="18">
        <f t="shared" si="0"/>
        <v>0</v>
      </c>
      <c r="D14" s="19">
        <f t="shared" si="1"/>
        <v>0</v>
      </c>
      <c r="E14" s="18">
        <f t="shared" si="2"/>
        <v>0</v>
      </c>
      <c r="F14" s="20">
        <v>0</v>
      </c>
      <c r="G14" s="21">
        <f t="shared" si="3"/>
        <v>0</v>
      </c>
      <c r="H14" s="20">
        <v>0</v>
      </c>
      <c r="I14" s="18">
        <v>0</v>
      </c>
      <c r="J14" s="19">
        <f t="shared" si="4"/>
        <v>0</v>
      </c>
      <c r="K14" s="18">
        <v>0</v>
      </c>
      <c r="L14" s="42">
        <v>0</v>
      </c>
      <c r="M14" s="42">
        <v>0</v>
      </c>
      <c r="N14" s="42">
        <v>0</v>
      </c>
    </row>
    <row r="15" spans="1:14" s="23" customFormat="1" x14ac:dyDescent="0.2">
      <c r="A15" s="16" t="s">
        <v>34</v>
      </c>
      <c r="B15" s="17" t="s">
        <v>31</v>
      </c>
      <c r="C15" s="18">
        <f t="shared" si="0"/>
        <v>8</v>
      </c>
      <c r="D15" s="19">
        <f t="shared" si="1"/>
        <v>0.14814814814814814</v>
      </c>
      <c r="E15" s="18">
        <f t="shared" si="2"/>
        <v>211042.96799999999</v>
      </c>
      <c r="F15" s="20">
        <v>5</v>
      </c>
      <c r="G15" s="21">
        <f t="shared" si="3"/>
        <v>9.2592592592592587E-2</v>
      </c>
      <c r="H15" s="20">
        <v>133184.31689830605</v>
      </c>
      <c r="I15" s="18">
        <v>3</v>
      </c>
      <c r="J15" s="19">
        <f t="shared" si="4"/>
        <v>5.5555555555555552E-2</v>
      </c>
      <c r="K15" s="18">
        <v>77858.651101693948</v>
      </c>
      <c r="L15" s="42">
        <v>2.2000000000000002</v>
      </c>
      <c r="M15" s="42">
        <v>2.25</v>
      </c>
      <c r="N15" s="42">
        <v>1</v>
      </c>
    </row>
    <row r="16" spans="1:14" s="23" customFormat="1" x14ac:dyDescent="0.2">
      <c r="A16" s="16"/>
      <c r="B16" s="17"/>
      <c r="C16" s="18"/>
      <c r="D16" s="19"/>
      <c r="E16" s="18"/>
      <c r="F16" s="20"/>
      <c r="G16" s="21"/>
      <c r="H16" s="20"/>
      <c r="I16" s="18"/>
      <c r="J16" s="19"/>
      <c r="K16" s="18"/>
      <c r="L16" s="43"/>
      <c r="M16" s="43"/>
      <c r="N16" s="43"/>
    </row>
    <row r="17" spans="1:14" s="22" customFormat="1" ht="14.1" customHeight="1" x14ac:dyDescent="0.2">
      <c r="A17" s="24" t="s">
        <v>11</v>
      </c>
      <c r="B17" s="17"/>
      <c r="C17" s="25">
        <f>SUM(C10:C15)</f>
        <v>54</v>
      </c>
      <c r="D17" s="26">
        <f>SUM(D10:D16)</f>
        <v>1</v>
      </c>
      <c r="E17" s="25">
        <f>SUM(E10:E16)</f>
        <v>1263157.156</v>
      </c>
      <c r="F17" s="27">
        <f>SUM(F10:F15)</f>
        <v>26</v>
      </c>
      <c r="G17" s="28">
        <f t="shared" ref="G17:J17" si="5">SUM(G10:G13)</f>
        <v>0.3888888888888889</v>
      </c>
      <c r="H17" s="27">
        <f>SUM(H10:H16)</f>
        <v>597578.78647301276</v>
      </c>
      <c r="I17" s="25">
        <f>SUM(I10:I15)</f>
        <v>28</v>
      </c>
      <c r="J17" s="26">
        <f t="shared" si="5"/>
        <v>0.46296296296296297</v>
      </c>
      <c r="K17" s="25">
        <f>SUM(K10:K16)</f>
        <v>665578.36952698731</v>
      </c>
      <c r="L17" s="44"/>
      <c r="M17" s="44"/>
      <c r="N17" s="44"/>
    </row>
    <row r="18" spans="1:14" s="31" customFormat="1" ht="14.1" customHeight="1" x14ac:dyDescent="0.2">
      <c r="A18" s="29"/>
      <c r="B18" s="30"/>
      <c r="C18" s="25"/>
      <c r="D18" s="26"/>
      <c r="E18" s="25"/>
      <c r="F18" s="27"/>
      <c r="G18" s="28"/>
      <c r="H18" s="27"/>
      <c r="I18" s="25"/>
      <c r="J18" s="26"/>
      <c r="K18" s="25"/>
      <c r="L18" s="44"/>
      <c r="M18" s="44"/>
      <c r="N18" s="44"/>
    </row>
    <row r="19" spans="1:14" s="15" customFormat="1" x14ac:dyDescent="0.2">
      <c r="A19" s="32"/>
      <c r="B19" s="33"/>
      <c r="C19" s="18"/>
      <c r="D19" s="34"/>
      <c r="E19" s="34"/>
      <c r="F19" s="20"/>
      <c r="G19" s="20"/>
      <c r="H19" s="20"/>
      <c r="I19" s="18"/>
      <c r="J19" s="18"/>
      <c r="K19" s="18"/>
      <c r="L19" s="43"/>
      <c r="M19" s="43"/>
      <c r="N19" s="43"/>
    </row>
    <row r="20" spans="1:14" s="15" customFormat="1" x14ac:dyDescent="0.2">
      <c r="A20" s="32"/>
      <c r="B20" s="33"/>
      <c r="C20" s="18"/>
      <c r="D20" s="34"/>
      <c r="E20" s="34"/>
      <c r="F20" s="20"/>
      <c r="G20" s="20"/>
      <c r="H20" s="20"/>
      <c r="I20" s="18"/>
      <c r="J20" s="18"/>
      <c r="K20" s="18"/>
      <c r="L20" s="43"/>
      <c r="M20" s="43"/>
      <c r="N20" s="43"/>
    </row>
    <row r="21" spans="1:14" s="15" customFormat="1" x14ac:dyDescent="0.2">
      <c r="A21" s="32"/>
      <c r="B21" s="33"/>
      <c r="C21" s="18"/>
      <c r="D21" s="34"/>
      <c r="E21" s="34"/>
      <c r="F21" s="20"/>
      <c r="G21" s="20"/>
      <c r="H21" s="20"/>
      <c r="I21" s="18"/>
      <c r="J21" s="18"/>
      <c r="K21" s="18"/>
      <c r="L21" s="43"/>
      <c r="M21" s="43"/>
      <c r="N21" s="43"/>
    </row>
    <row r="22" spans="1:14" s="15" customFormat="1" x14ac:dyDescent="0.2">
      <c r="A22" s="32"/>
      <c r="B22" s="33"/>
      <c r="C22" s="18"/>
      <c r="D22" s="34"/>
      <c r="E22" s="34"/>
      <c r="F22" s="20"/>
      <c r="G22" s="20"/>
      <c r="H22" s="20"/>
      <c r="I22" s="18"/>
      <c r="J22" s="18"/>
      <c r="K22" s="18"/>
      <c r="L22" s="43"/>
      <c r="M22" s="43"/>
      <c r="N22" s="43"/>
    </row>
    <row r="23" spans="1:14" s="15" customFormat="1" x14ac:dyDescent="0.2">
      <c r="A23" s="32"/>
      <c r="B23" s="33"/>
      <c r="C23" s="18"/>
      <c r="D23" s="34"/>
      <c r="E23" s="34"/>
      <c r="F23" s="20"/>
      <c r="G23" s="20"/>
      <c r="H23" s="20"/>
      <c r="I23" s="18"/>
      <c r="J23" s="18"/>
      <c r="K23" s="18"/>
      <c r="L23" s="43"/>
      <c r="M23" s="43"/>
      <c r="N23" s="43"/>
    </row>
    <row r="24" spans="1:14" s="31" customFormat="1" x14ac:dyDescent="0.2">
      <c r="A24" s="35"/>
      <c r="B24" s="30"/>
      <c r="C24" s="36">
        <f>+C17</f>
        <v>54</v>
      </c>
      <c r="D24" s="36"/>
      <c r="E24" s="36">
        <f>+E17</f>
        <v>1263157.156</v>
      </c>
      <c r="F24" s="36">
        <f>+F17</f>
        <v>26</v>
      </c>
      <c r="G24" s="37"/>
      <c r="H24" s="36">
        <f>+H17</f>
        <v>597578.78647301276</v>
      </c>
      <c r="I24" s="36">
        <f>+I17</f>
        <v>28</v>
      </c>
      <c r="J24" s="36"/>
      <c r="K24" s="36">
        <f>+K17</f>
        <v>665578.36952698731</v>
      </c>
      <c r="L24" s="45"/>
      <c r="M24" s="45"/>
      <c r="N24" s="45"/>
    </row>
    <row r="26" spans="1:14" x14ac:dyDescent="0.2">
      <c r="L26" s="15"/>
      <c r="M26" s="15"/>
      <c r="N26" s="15"/>
    </row>
    <row r="27" spans="1:14" x14ac:dyDescent="0.2">
      <c r="L27" s="15"/>
      <c r="M27" s="15"/>
      <c r="N27" s="15"/>
    </row>
    <row r="28" spans="1:14" x14ac:dyDescent="0.2">
      <c r="L28" s="15"/>
      <c r="M28" s="15"/>
      <c r="N28" s="15"/>
    </row>
  </sheetData>
  <mergeCells count="9">
    <mergeCell ref="A1:K1"/>
    <mergeCell ref="A3:N3"/>
    <mergeCell ref="A7:A9"/>
    <mergeCell ref="B7:E7"/>
    <mergeCell ref="F7:K7"/>
    <mergeCell ref="L7:N8"/>
    <mergeCell ref="B8:E8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184" scale="5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0413-1B39-485E-B8C1-4D67A0221E57}">
  <sheetPr codeName="Hoja4">
    <tabColor rgb="FFFFFF99"/>
    <pageSetUpPr fitToPage="1"/>
  </sheetPr>
  <dimension ref="A1:N33"/>
  <sheetViews>
    <sheetView showGridLines="0" zoomScale="90" zoomScaleNormal="90" workbookViewId="0">
      <selection activeCell="D18" sqref="D18"/>
    </sheetView>
  </sheetViews>
  <sheetFormatPr baseColWidth="10" defaultColWidth="11.42578125" defaultRowHeight="12.75" x14ac:dyDescent="0.2"/>
  <cols>
    <col min="1" max="1" width="40.28515625" style="10" customWidth="1"/>
    <col min="2" max="2" width="18.28515625" style="10" customWidth="1"/>
    <col min="3" max="3" width="13" style="11" customWidth="1"/>
    <col min="4" max="4" width="13" style="10" customWidth="1"/>
    <col min="5" max="5" width="20.5703125" style="10" customWidth="1"/>
    <col min="6" max="6" width="13" style="11" customWidth="1"/>
    <col min="7" max="7" width="13" style="10" customWidth="1"/>
    <col min="8" max="8" width="17.42578125" style="10" customWidth="1"/>
    <col min="9" max="9" width="13" style="11" customWidth="1"/>
    <col min="10" max="10" width="14.7109375" style="10" customWidth="1"/>
    <col min="11" max="11" width="21" style="10" customWidth="1"/>
    <col min="12" max="14" width="15.28515625" style="10" customWidth="1"/>
    <col min="15" max="16384" width="11.42578125" style="10"/>
  </cols>
  <sheetData>
    <row r="1" spans="1:14" s="1" customFormat="1" ht="23.25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3" spans="1:14" s="2" customFormat="1" ht="23.25" x14ac:dyDescent="0.3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4" customFormat="1" ht="40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s="7" customFormat="1" ht="26.25" x14ac:dyDescent="0.4">
      <c r="A5" s="5" t="s">
        <v>24</v>
      </c>
      <c r="B5" s="5"/>
      <c r="C5" s="5" t="s">
        <v>32</v>
      </c>
      <c r="D5" s="5"/>
      <c r="E5" s="5"/>
      <c r="F5" s="6"/>
      <c r="I5" s="6"/>
      <c r="J5" s="8" t="s">
        <v>2</v>
      </c>
      <c r="K5" s="9" t="s">
        <v>3</v>
      </c>
    </row>
    <row r="6" spans="1:14" ht="25.5" customHeight="1" x14ac:dyDescent="0.2"/>
    <row r="7" spans="1:14" s="12" customFormat="1" ht="21.75" customHeight="1" x14ac:dyDescent="0.25">
      <c r="A7" s="56" t="s">
        <v>4</v>
      </c>
      <c r="B7" s="56" t="s">
        <v>5</v>
      </c>
      <c r="C7" s="56"/>
      <c r="D7" s="56"/>
      <c r="E7" s="56"/>
      <c r="F7" s="56" t="s">
        <v>6</v>
      </c>
      <c r="G7" s="56"/>
      <c r="H7" s="56"/>
      <c r="I7" s="56"/>
      <c r="J7" s="56"/>
      <c r="K7" s="56"/>
      <c r="L7" s="47" t="s">
        <v>28</v>
      </c>
      <c r="M7" s="48"/>
      <c r="N7" s="49"/>
    </row>
    <row r="8" spans="1:14" s="12" customFormat="1" ht="21.75" customHeight="1" x14ac:dyDescent="0.25">
      <c r="A8" s="56"/>
      <c r="B8" s="56" t="s">
        <v>7</v>
      </c>
      <c r="C8" s="56"/>
      <c r="D8" s="56"/>
      <c r="E8" s="56"/>
      <c r="F8" s="57" t="s">
        <v>8</v>
      </c>
      <c r="G8" s="57"/>
      <c r="H8" s="57"/>
      <c r="I8" s="56" t="s">
        <v>9</v>
      </c>
      <c r="J8" s="56"/>
      <c r="K8" s="56"/>
      <c r="L8" s="50"/>
      <c r="M8" s="51"/>
      <c r="N8" s="52"/>
    </row>
    <row r="9" spans="1:14" s="15" customFormat="1" ht="54.75" customHeight="1" x14ac:dyDescent="0.2">
      <c r="A9" s="56"/>
      <c r="B9" s="13" t="s">
        <v>10</v>
      </c>
      <c r="C9" s="13" t="s">
        <v>11</v>
      </c>
      <c r="D9" s="13" t="s">
        <v>12</v>
      </c>
      <c r="E9" s="13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15</v>
      </c>
      <c r="K9" s="13" t="s">
        <v>18</v>
      </c>
      <c r="L9" s="41" t="s">
        <v>25</v>
      </c>
      <c r="M9" s="41" t="s">
        <v>26</v>
      </c>
      <c r="N9" s="41" t="s">
        <v>27</v>
      </c>
    </row>
    <row r="10" spans="1:14" s="22" customFormat="1" ht="14.1" customHeight="1" x14ac:dyDescent="0.2">
      <c r="A10" s="16" t="s">
        <v>29</v>
      </c>
      <c r="B10" s="17" t="s">
        <v>20</v>
      </c>
      <c r="C10" s="18">
        <f>+F10+I10</f>
        <v>0</v>
      </c>
      <c r="D10" s="19">
        <f>+G10+J10</f>
        <v>0</v>
      </c>
      <c r="E10" s="18">
        <f>+H10+K10</f>
        <v>0</v>
      </c>
      <c r="F10" s="20">
        <v>0</v>
      </c>
      <c r="G10" s="21">
        <f>+F10/$C$17</f>
        <v>0</v>
      </c>
      <c r="H10" s="20">
        <v>0</v>
      </c>
      <c r="I10" s="18">
        <v>0</v>
      </c>
      <c r="J10" s="19">
        <f>+I10/$C$17</f>
        <v>0</v>
      </c>
      <c r="K10" s="18">
        <v>0</v>
      </c>
      <c r="L10" s="42">
        <v>0</v>
      </c>
      <c r="M10" s="42">
        <v>0</v>
      </c>
      <c r="N10" s="42">
        <v>0</v>
      </c>
    </row>
    <row r="11" spans="1:14" s="22" customFormat="1" ht="14.1" customHeight="1" x14ac:dyDescent="0.2">
      <c r="A11" s="16" t="s">
        <v>29</v>
      </c>
      <c r="B11" s="17" t="s">
        <v>21</v>
      </c>
      <c r="C11" s="18">
        <f t="shared" ref="C11:C15" si="0">+F11+I11</f>
        <v>0</v>
      </c>
      <c r="D11" s="19">
        <f t="shared" ref="D11:D15" si="1">+G11+J11</f>
        <v>0</v>
      </c>
      <c r="E11" s="18">
        <f t="shared" ref="E11:E15" si="2">+H11+K11</f>
        <v>0</v>
      </c>
      <c r="F11" s="20">
        <v>0</v>
      </c>
      <c r="G11" s="21">
        <f t="shared" ref="G11:G15" si="3">+F11/$C$17</f>
        <v>0</v>
      </c>
      <c r="H11" s="20">
        <v>0</v>
      </c>
      <c r="I11" s="18">
        <v>0</v>
      </c>
      <c r="J11" s="19">
        <f t="shared" ref="J11:J15" si="4">+I11/$C$17</f>
        <v>0</v>
      </c>
      <c r="K11" s="18">
        <v>0</v>
      </c>
      <c r="L11" s="42">
        <v>0</v>
      </c>
      <c r="M11" s="42">
        <v>0</v>
      </c>
      <c r="N11" s="42">
        <v>0</v>
      </c>
    </row>
    <row r="12" spans="1:14" s="22" customFormat="1" ht="14.1" customHeight="1" x14ac:dyDescent="0.2">
      <c r="A12" s="16" t="s">
        <v>29</v>
      </c>
      <c r="B12" s="17" t="s">
        <v>22</v>
      </c>
      <c r="C12" s="18">
        <f t="shared" si="0"/>
        <v>54</v>
      </c>
      <c r="D12" s="19">
        <f t="shared" si="1"/>
        <v>0.9642857142857143</v>
      </c>
      <c r="E12" s="18">
        <f t="shared" si="2"/>
        <v>1182213.969</v>
      </c>
      <c r="F12" s="20">
        <v>28</v>
      </c>
      <c r="G12" s="21">
        <f t="shared" si="3"/>
        <v>0.5</v>
      </c>
      <c r="H12" s="20">
        <v>593585.37159051932</v>
      </c>
      <c r="I12" s="18">
        <v>26</v>
      </c>
      <c r="J12" s="19">
        <f t="shared" si="4"/>
        <v>0.4642857142857143</v>
      </c>
      <c r="K12" s="18">
        <v>588628.59740948072</v>
      </c>
      <c r="L12" s="42">
        <v>7.6</v>
      </c>
      <c r="M12" s="42">
        <v>17.100000000000001</v>
      </c>
      <c r="N12" s="42">
        <v>1</v>
      </c>
    </row>
    <row r="13" spans="1:14" s="23" customFormat="1" x14ac:dyDescent="0.2">
      <c r="A13" s="16" t="s">
        <v>29</v>
      </c>
      <c r="B13" s="17" t="s">
        <v>23</v>
      </c>
      <c r="C13" s="18">
        <f t="shared" si="0"/>
        <v>0</v>
      </c>
      <c r="D13" s="19">
        <f t="shared" si="1"/>
        <v>0</v>
      </c>
      <c r="E13" s="18">
        <f t="shared" si="2"/>
        <v>0</v>
      </c>
      <c r="F13" s="20"/>
      <c r="G13" s="21">
        <f t="shared" si="3"/>
        <v>0</v>
      </c>
      <c r="H13" s="20"/>
      <c r="I13" s="18">
        <v>0</v>
      </c>
      <c r="J13" s="19">
        <f t="shared" si="4"/>
        <v>0</v>
      </c>
      <c r="K13" s="18">
        <v>0</v>
      </c>
      <c r="L13" s="42">
        <v>0</v>
      </c>
      <c r="M13" s="42">
        <v>0</v>
      </c>
      <c r="N13" s="42">
        <v>0</v>
      </c>
    </row>
    <row r="14" spans="1:14" s="23" customFormat="1" x14ac:dyDescent="0.2">
      <c r="A14" s="16" t="s">
        <v>29</v>
      </c>
      <c r="B14" s="17" t="s">
        <v>33</v>
      </c>
      <c r="C14" s="18">
        <f t="shared" si="0"/>
        <v>0</v>
      </c>
      <c r="D14" s="19">
        <f t="shared" si="1"/>
        <v>0</v>
      </c>
      <c r="E14" s="18">
        <f t="shared" si="2"/>
        <v>25902.412</v>
      </c>
      <c r="F14" s="20">
        <v>0</v>
      </c>
      <c r="G14" s="21">
        <v>0</v>
      </c>
      <c r="H14" s="20">
        <v>12492.374</v>
      </c>
      <c r="I14" s="18">
        <v>0</v>
      </c>
      <c r="J14" s="19">
        <f t="shared" si="4"/>
        <v>0</v>
      </c>
      <c r="K14" s="18">
        <v>13410.038</v>
      </c>
      <c r="L14" s="42">
        <v>0</v>
      </c>
      <c r="M14" s="42">
        <v>0</v>
      </c>
      <c r="N14" s="42">
        <v>0</v>
      </c>
    </row>
    <row r="15" spans="1:14" s="23" customFormat="1" x14ac:dyDescent="0.2">
      <c r="A15" s="16" t="s">
        <v>29</v>
      </c>
      <c r="B15" s="17" t="s">
        <v>31</v>
      </c>
      <c r="C15" s="18">
        <f t="shared" si="0"/>
        <v>2</v>
      </c>
      <c r="D15" s="19">
        <f t="shared" si="1"/>
        <v>3.5714285714285712E-2</v>
      </c>
      <c r="E15" s="18">
        <f t="shared" si="2"/>
        <v>45792.857000000004</v>
      </c>
      <c r="F15" s="20">
        <v>0</v>
      </c>
      <c r="G15" s="21">
        <f t="shared" si="3"/>
        <v>0</v>
      </c>
      <c r="H15" s="20"/>
      <c r="I15" s="18">
        <v>2</v>
      </c>
      <c r="J15" s="19">
        <f t="shared" si="4"/>
        <v>3.5714285714285712E-2</v>
      </c>
      <c r="K15" s="18">
        <v>45792.857000000004</v>
      </c>
      <c r="L15" s="42">
        <v>2</v>
      </c>
      <c r="M15" s="42">
        <v>2</v>
      </c>
      <c r="N15" s="42">
        <v>1</v>
      </c>
    </row>
    <row r="16" spans="1:14" s="23" customFormat="1" x14ac:dyDescent="0.2">
      <c r="A16" s="16"/>
      <c r="B16" s="17"/>
      <c r="C16" s="18"/>
      <c r="D16" s="19"/>
      <c r="E16" s="18"/>
      <c r="F16" s="20"/>
      <c r="G16" s="21"/>
      <c r="H16" s="20"/>
      <c r="I16" s="18"/>
      <c r="J16" s="19"/>
      <c r="K16" s="18"/>
      <c r="L16" s="43"/>
      <c r="M16" s="43"/>
      <c r="N16" s="43"/>
    </row>
    <row r="17" spans="1:14" s="22" customFormat="1" ht="14.1" customHeight="1" x14ac:dyDescent="0.2">
      <c r="A17" s="24" t="s">
        <v>11</v>
      </c>
      <c r="B17" s="17"/>
      <c r="C17" s="25">
        <f>SUM(C10:C15)</f>
        <v>56</v>
      </c>
      <c r="D17" s="26">
        <f>SUM(D10:D16)</f>
        <v>1</v>
      </c>
      <c r="E17" s="25">
        <f>SUM(E10:E16)</f>
        <v>1253909.2380000001</v>
      </c>
      <c r="F17" s="27">
        <f>SUM(F10:F15)</f>
        <v>28</v>
      </c>
      <c r="G17" s="28">
        <f>SUM(G10:G16)</f>
        <v>0.5</v>
      </c>
      <c r="H17" s="27">
        <f>SUM(H10:H16)</f>
        <v>606077.74559051928</v>
      </c>
      <c r="I17" s="25">
        <f>SUM(I10:I15)</f>
        <v>28</v>
      </c>
      <c r="J17" s="26">
        <f>SUM(J10:J16)</f>
        <v>0.5</v>
      </c>
      <c r="K17" s="25">
        <f>SUM(K10:K16)</f>
        <v>647831.49240948062</v>
      </c>
      <c r="L17" s="44"/>
      <c r="M17" s="44"/>
      <c r="N17" s="44"/>
    </row>
    <row r="18" spans="1:14" s="31" customFormat="1" ht="14.1" customHeight="1" x14ac:dyDescent="0.2">
      <c r="A18" s="29"/>
      <c r="B18" s="30"/>
      <c r="C18" s="25"/>
      <c r="D18" s="26"/>
      <c r="E18" s="25"/>
      <c r="F18" s="27"/>
      <c r="G18" s="28"/>
      <c r="H18" s="27"/>
      <c r="I18" s="25"/>
      <c r="J18" s="26"/>
      <c r="K18" s="25"/>
      <c r="L18" s="44"/>
      <c r="M18" s="44"/>
      <c r="N18" s="44"/>
    </row>
    <row r="19" spans="1:14" s="15" customFormat="1" x14ac:dyDescent="0.2">
      <c r="A19" s="32"/>
      <c r="B19" s="33"/>
      <c r="C19" s="18"/>
      <c r="D19" s="34"/>
      <c r="E19" s="34"/>
      <c r="F19" s="20"/>
      <c r="G19" s="20"/>
      <c r="H19" s="20"/>
      <c r="I19" s="18"/>
      <c r="J19" s="18"/>
      <c r="K19" s="18"/>
      <c r="L19" s="43"/>
      <c r="M19" s="43"/>
      <c r="N19" s="43"/>
    </row>
    <row r="20" spans="1:14" s="15" customFormat="1" x14ac:dyDescent="0.2">
      <c r="A20" s="32"/>
      <c r="B20" s="33"/>
      <c r="C20" s="18"/>
      <c r="D20" s="34"/>
      <c r="E20" s="34"/>
      <c r="F20" s="20"/>
      <c r="G20" s="20"/>
      <c r="H20" s="20"/>
      <c r="I20" s="18"/>
      <c r="J20" s="18"/>
      <c r="K20" s="18"/>
      <c r="L20" s="43"/>
      <c r="M20" s="43"/>
      <c r="N20" s="43"/>
    </row>
    <row r="21" spans="1:14" s="15" customFormat="1" x14ac:dyDescent="0.2">
      <c r="A21" s="32"/>
      <c r="B21" s="33"/>
      <c r="C21" s="18"/>
      <c r="D21" s="34"/>
      <c r="E21" s="34"/>
      <c r="F21" s="20"/>
      <c r="G21" s="20"/>
      <c r="H21" s="20"/>
      <c r="I21" s="18"/>
      <c r="J21" s="18"/>
      <c r="K21" s="18"/>
      <c r="L21" s="43"/>
      <c r="M21" s="43"/>
      <c r="N21" s="43"/>
    </row>
    <row r="22" spans="1:14" s="15" customFormat="1" x14ac:dyDescent="0.2">
      <c r="A22" s="32"/>
      <c r="B22" s="33"/>
      <c r="C22" s="18"/>
      <c r="D22" s="34"/>
      <c r="E22" s="34"/>
      <c r="F22" s="20"/>
      <c r="G22" s="20"/>
      <c r="H22" s="20"/>
      <c r="I22" s="18"/>
      <c r="J22" s="18"/>
      <c r="K22" s="18"/>
      <c r="L22" s="43"/>
      <c r="M22" s="43"/>
      <c r="N22" s="43"/>
    </row>
    <row r="23" spans="1:14" s="15" customFormat="1" x14ac:dyDescent="0.2">
      <c r="A23" s="32"/>
      <c r="B23" s="33"/>
      <c r="C23" s="18"/>
      <c r="D23" s="34"/>
      <c r="E23" s="34"/>
      <c r="F23" s="20"/>
      <c r="G23" s="20"/>
      <c r="H23" s="20"/>
      <c r="I23" s="18"/>
      <c r="J23" s="18"/>
      <c r="K23" s="18"/>
      <c r="L23" s="43"/>
      <c r="M23" s="43"/>
      <c r="N23" s="43"/>
    </row>
    <row r="24" spans="1:14" s="31" customFormat="1" x14ac:dyDescent="0.2">
      <c r="A24" s="35"/>
      <c r="B24" s="30"/>
      <c r="C24" s="36">
        <f>+C17</f>
        <v>56</v>
      </c>
      <c r="D24" s="36"/>
      <c r="E24" s="36">
        <f>+E17</f>
        <v>1253909.2380000001</v>
      </c>
      <c r="F24" s="36">
        <f>+F17</f>
        <v>28</v>
      </c>
      <c r="G24" s="37"/>
      <c r="H24" s="36">
        <f>+H17</f>
        <v>606077.74559051928</v>
      </c>
      <c r="I24" s="36">
        <f>+I17</f>
        <v>28</v>
      </c>
      <c r="J24" s="36"/>
      <c r="K24" s="36">
        <f>+K17</f>
        <v>647831.49240948062</v>
      </c>
      <c r="L24" s="45"/>
      <c r="M24" s="45"/>
      <c r="N24" s="45"/>
    </row>
    <row r="26" spans="1:14" x14ac:dyDescent="0.2">
      <c r="B26" s="15"/>
      <c r="I26" s="38"/>
      <c r="K26" s="39"/>
    </row>
    <row r="27" spans="1:14" x14ac:dyDescent="0.2">
      <c r="F27" s="38"/>
      <c r="L27" s="15"/>
      <c r="M27" s="15"/>
      <c r="N27" s="15"/>
    </row>
    <row r="28" spans="1:14" ht="15.75" customHeight="1" x14ac:dyDescent="0.2"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40"/>
      <c r="M28" s="40"/>
      <c r="N28" s="15"/>
    </row>
    <row r="29" spans="1:14" ht="15.75" customHeight="1" x14ac:dyDescent="0.2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40"/>
      <c r="M29" s="40"/>
      <c r="N29" s="15"/>
    </row>
    <row r="30" spans="1:14" ht="15.75" customHeight="1" x14ac:dyDescent="0.2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40"/>
      <c r="M30" s="40"/>
      <c r="N30" s="15"/>
    </row>
    <row r="31" spans="1:14" x14ac:dyDescent="0.2">
      <c r="L31" s="15"/>
      <c r="M31" s="15"/>
      <c r="N31" s="15"/>
    </row>
    <row r="32" spans="1:14" x14ac:dyDescent="0.2">
      <c r="L32" s="15"/>
      <c r="M32" s="15"/>
      <c r="N32" s="15"/>
    </row>
    <row r="33" spans="12:14" x14ac:dyDescent="0.2">
      <c r="L33" s="15"/>
      <c r="M33" s="15"/>
      <c r="N33" s="15"/>
    </row>
  </sheetData>
  <mergeCells count="10">
    <mergeCell ref="L7:N8"/>
    <mergeCell ref="A3:N3"/>
    <mergeCell ref="B28:K30"/>
    <mergeCell ref="A1:K1"/>
    <mergeCell ref="A7:A9"/>
    <mergeCell ref="B7:E7"/>
    <mergeCell ref="F7:K7"/>
    <mergeCell ref="B8:E8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184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44CD13-36A3-404B-AFCF-C2C355967EC6}">
  <ds:schemaRefs>
    <ds:schemaRef ds:uri="http://schemas.microsoft.com/office/2006/metadata/properties"/>
    <ds:schemaRef ds:uri="http://schemas.microsoft.com/office/infopath/2007/PartnerControls"/>
    <ds:schemaRef ds:uri="10b25c61-e9ae-4a15-8988-3484429c5e63"/>
    <ds:schemaRef ds:uri="81ccede9-2b47-4a4e-a973-f00f144551ca"/>
  </ds:schemaRefs>
</ds:datastoreItem>
</file>

<file path=customXml/itemProps2.xml><?xml version="1.0" encoding="utf-8"?>
<ds:datastoreItem xmlns:ds="http://schemas.openxmlformats.org/officeDocument/2006/customXml" ds:itemID="{04E938EB-A709-486A-9366-59B47CCFD6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D5193-BC26-47B3-8AEA-2F3E6A876E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cede9-2b47-4a4e-a973-f00f144551ca"/>
    <ds:schemaRef ds:uri="10b25c61-e9ae-4a15-8988-3484429c5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CORFO</vt:lpstr>
      <vt:lpstr>Inversión y Financiamiento</vt:lpstr>
      <vt:lpstr>Desarrollo Productivo Sostenibl</vt:lpstr>
      <vt:lpstr>INNOVA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Karen Veloso Torres</cp:lastModifiedBy>
  <dcterms:created xsi:type="dcterms:W3CDTF">2021-07-09T23:15:10Z</dcterms:created>
  <dcterms:modified xsi:type="dcterms:W3CDTF">2026-07-20T14:37:47Z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